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TecnoCenter2018\Dropbox\CAPMAN 2022\VARIOS\rendicion de cuentas 2021\"/>
    </mc:Choice>
  </mc:AlternateContent>
  <xr:revisionPtr revIDLastSave="0" documentId="8_{88570BCF-8DF6-4C3C-9207-430ADC8928DB}" xr6:coauthVersionLast="47" xr6:coauthVersionMax="47" xr10:uidLastSave="{00000000-0000-0000-0000-000000000000}"/>
  <bookViews>
    <workbookView xWindow="-120" yWindow="-120" windowWidth="20730" windowHeight="11310" tabRatio="812" firstSheet="2" activeTab="2" xr2:uid="{00000000-000D-0000-FFFF-FFFF00000000}"/>
  </bookViews>
  <sheets>
    <sheet name="PROC. REG. COMUN Y ESPECIAL" sheetId="2" r:id="rId1"/>
    <sheet name="PROC. REG. COMUN Y ESPECIAL (2)" sheetId="3" r:id="rId2"/>
    <sheet name="PROC. REG. COMUN Y ESPECIAL (3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6" i="4" l="1"/>
  <c r="L36" i="4"/>
  <c r="L12" i="4"/>
  <c r="L11" i="4"/>
  <c r="I9" i="4"/>
  <c r="I10" i="4"/>
  <c r="I13" i="4"/>
  <c r="I14" i="4"/>
  <c r="I15" i="4"/>
  <c r="I16" i="4"/>
  <c r="I17" i="4"/>
  <c r="I18" i="4"/>
  <c r="I19" i="4"/>
  <c r="I20" i="4"/>
  <c r="I21" i="4"/>
  <c r="I22" i="4"/>
  <c r="I23" i="4"/>
  <c r="I24" i="4"/>
  <c r="I26" i="4"/>
  <c r="I35" i="4"/>
  <c r="I36" i="4"/>
  <c r="I113" i="4"/>
  <c r="I115" i="4"/>
  <c r="I8" i="4"/>
  <c r="L123" i="4" l="1"/>
  <c r="G104" i="4" l="1"/>
  <c r="I104" i="4" s="1"/>
  <c r="G105" i="4"/>
  <c r="I105" i="4" s="1"/>
  <c r="G106" i="4"/>
  <c r="I106" i="4" s="1"/>
  <c r="G107" i="4"/>
  <c r="I107" i="4" s="1"/>
  <c r="G108" i="4"/>
  <c r="I108" i="4" s="1"/>
  <c r="G109" i="4"/>
  <c r="I109" i="4" s="1"/>
  <c r="G110" i="4"/>
  <c r="I110" i="4" s="1"/>
  <c r="G111" i="4"/>
  <c r="I111" i="4" s="1"/>
  <c r="G112" i="4"/>
  <c r="I112" i="4" s="1"/>
  <c r="G114" i="4"/>
  <c r="I114" i="4" s="1"/>
  <c r="G116" i="4"/>
  <c r="I116" i="4" s="1"/>
  <c r="G103" i="4"/>
  <c r="I103" i="4" s="1"/>
  <c r="G25" i="4"/>
  <c r="I25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34" i="4"/>
  <c r="I34" i="4" s="1"/>
  <c r="G27" i="4"/>
  <c r="I27" i="4" s="1"/>
  <c r="G12" i="4" l="1"/>
  <c r="I12" i="4" s="1"/>
  <c r="G11" i="4"/>
  <c r="I11" i="4" s="1"/>
  <c r="G38" i="4"/>
  <c r="I38" i="4" s="1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 s="1"/>
  <c r="G47" i="4"/>
  <c r="I47" i="4" s="1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I54" i="4" s="1"/>
  <c r="G55" i="4"/>
  <c r="I55" i="4" s="1"/>
  <c r="G56" i="4"/>
  <c r="I56" i="4" s="1"/>
  <c r="G57" i="4"/>
  <c r="I57" i="4" s="1"/>
  <c r="G58" i="4"/>
  <c r="I58" i="4" s="1"/>
  <c r="G59" i="4"/>
  <c r="I59" i="4" s="1"/>
  <c r="G60" i="4"/>
  <c r="I60" i="4" s="1"/>
  <c r="G61" i="4"/>
  <c r="I61" i="4" s="1"/>
  <c r="G62" i="4"/>
  <c r="I62" i="4" s="1"/>
  <c r="G63" i="4"/>
  <c r="I63" i="4" s="1"/>
  <c r="G64" i="4"/>
  <c r="I64" i="4" s="1"/>
  <c r="G65" i="4"/>
  <c r="I65" i="4" s="1"/>
  <c r="G66" i="4"/>
  <c r="I66" i="4" s="1"/>
  <c r="G67" i="4"/>
  <c r="I67" i="4" s="1"/>
  <c r="G68" i="4"/>
  <c r="I68" i="4" s="1"/>
  <c r="G69" i="4"/>
  <c r="I69" i="4" s="1"/>
  <c r="G70" i="4"/>
  <c r="I70" i="4" s="1"/>
  <c r="G71" i="4"/>
  <c r="I71" i="4" s="1"/>
  <c r="G72" i="4"/>
  <c r="I72" i="4" s="1"/>
  <c r="G73" i="4"/>
  <c r="I73" i="4" s="1"/>
  <c r="G74" i="4"/>
  <c r="I74" i="4" s="1"/>
  <c r="G75" i="4"/>
  <c r="I75" i="4" s="1"/>
  <c r="G76" i="4"/>
  <c r="I76" i="4" s="1"/>
  <c r="G77" i="4"/>
  <c r="I77" i="4" s="1"/>
  <c r="G78" i="4"/>
  <c r="I78" i="4" s="1"/>
  <c r="G79" i="4"/>
  <c r="I79" i="4" s="1"/>
  <c r="G80" i="4"/>
  <c r="I80" i="4" s="1"/>
  <c r="G81" i="4"/>
  <c r="I81" i="4" s="1"/>
  <c r="G82" i="4"/>
  <c r="I82" i="4" s="1"/>
  <c r="G83" i="4"/>
  <c r="I83" i="4" s="1"/>
  <c r="G84" i="4"/>
  <c r="I84" i="4" s="1"/>
  <c r="G85" i="4"/>
  <c r="I85" i="4" s="1"/>
  <c r="G86" i="4"/>
  <c r="I86" i="4" s="1"/>
  <c r="G87" i="4"/>
  <c r="I87" i="4" s="1"/>
  <c r="G88" i="4"/>
  <c r="I88" i="4" s="1"/>
  <c r="G89" i="4"/>
  <c r="I89" i="4" s="1"/>
  <c r="G90" i="4"/>
  <c r="I90" i="4" s="1"/>
  <c r="G91" i="4"/>
  <c r="I91" i="4" s="1"/>
  <c r="G92" i="4"/>
  <c r="I92" i="4" s="1"/>
  <c r="G93" i="4"/>
  <c r="I93" i="4" s="1"/>
  <c r="G94" i="4"/>
  <c r="I94" i="4" s="1"/>
  <c r="G95" i="4"/>
  <c r="I95" i="4" s="1"/>
  <c r="G96" i="4"/>
  <c r="I96" i="4" s="1"/>
  <c r="G97" i="4"/>
  <c r="I97" i="4" s="1"/>
  <c r="G98" i="4"/>
  <c r="I98" i="4" s="1"/>
  <c r="G99" i="4"/>
  <c r="I99" i="4" s="1"/>
  <c r="G100" i="4"/>
  <c r="I100" i="4" s="1"/>
  <c r="G101" i="4"/>
  <c r="I101" i="4" s="1"/>
  <c r="G102" i="4"/>
  <c r="I102" i="4" s="1"/>
  <c r="G37" i="4"/>
  <c r="I37" i="4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12" i="2"/>
  <c r="G12" i="3"/>
  <c r="H12" i="3"/>
  <c r="H11" i="3"/>
  <c r="G11" i="3"/>
  <c r="G38" i="3"/>
  <c r="H38" i="3" s="1"/>
  <c r="G39" i="3"/>
  <c r="H39" i="3" s="1"/>
  <c r="G40" i="3"/>
  <c r="G41" i="3"/>
  <c r="H41" i="3" s="1"/>
  <c r="G42" i="3"/>
  <c r="G43" i="3"/>
  <c r="H43" i="3" s="1"/>
  <c r="G44" i="3"/>
  <c r="G45" i="3"/>
  <c r="H45" i="3" s="1"/>
  <c r="G46" i="3"/>
  <c r="G47" i="3"/>
  <c r="H47" i="3" s="1"/>
  <c r="G48" i="3"/>
  <c r="G49" i="3"/>
  <c r="H49" i="3" s="1"/>
  <c r="G50" i="3"/>
  <c r="G51" i="3"/>
  <c r="H51" i="3" s="1"/>
  <c r="G52" i="3"/>
  <c r="H52" i="3" s="1"/>
  <c r="G53" i="3"/>
  <c r="H53" i="3" s="1"/>
  <c r="G54" i="3"/>
  <c r="H54" i="3" s="1"/>
  <c r="G55" i="3"/>
  <c r="H55" i="3" s="1"/>
  <c r="G56" i="3"/>
  <c r="G57" i="3"/>
  <c r="H57" i="3" s="1"/>
  <c r="G58" i="3"/>
  <c r="G59" i="3"/>
  <c r="H59" i="3" s="1"/>
  <c r="G60" i="3"/>
  <c r="G61" i="3"/>
  <c r="H61" i="3" s="1"/>
  <c r="G62" i="3"/>
  <c r="G63" i="3"/>
  <c r="H63" i="3" s="1"/>
  <c r="G64" i="3"/>
  <c r="G65" i="3"/>
  <c r="H65" i="3" s="1"/>
  <c r="G66" i="3"/>
  <c r="G67" i="3"/>
  <c r="H67" i="3" s="1"/>
  <c r="G68" i="3"/>
  <c r="H68" i="3" s="1"/>
  <c r="G69" i="3"/>
  <c r="H69" i="3" s="1"/>
  <c r="G70" i="3"/>
  <c r="H70" i="3" s="1"/>
  <c r="G71" i="3"/>
  <c r="H71" i="3" s="1"/>
  <c r="G72" i="3"/>
  <c r="G73" i="3"/>
  <c r="H73" i="3" s="1"/>
  <c r="G74" i="3"/>
  <c r="G75" i="3"/>
  <c r="H75" i="3" s="1"/>
  <c r="G76" i="3"/>
  <c r="G77" i="3"/>
  <c r="H77" i="3" s="1"/>
  <c r="G78" i="3"/>
  <c r="G79" i="3"/>
  <c r="H79" i="3" s="1"/>
  <c r="G80" i="3"/>
  <c r="G81" i="3"/>
  <c r="H81" i="3" s="1"/>
  <c r="G82" i="3"/>
  <c r="G83" i="3"/>
  <c r="H83" i="3" s="1"/>
  <c r="G84" i="3"/>
  <c r="H84" i="3" s="1"/>
  <c r="G85" i="3"/>
  <c r="H85" i="3" s="1"/>
  <c r="G86" i="3"/>
  <c r="H86" i="3" s="1"/>
  <c r="G87" i="3"/>
  <c r="H87" i="3" s="1"/>
  <c r="G88" i="3"/>
  <c r="G89" i="3"/>
  <c r="H89" i="3" s="1"/>
  <c r="G90" i="3"/>
  <c r="G91" i="3"/>
  <c r="H91" i="3" s="1"/>
  <c r="G92" i="3"/>
  <c r="G93" i="3"/>
  <c r="H93" i="3" s="1"/>
  <c r="G94" i="3"/>
  <c r="G95" i="3"/>
  <c r="H95" i="3" s="1"/>
  <c r="G96" i="3"/>
  <c r="G97" i="3"/>
  <c r="H97" i="3" s="1"/>
  <c r="G98" i="3"/>
  <c r="G99" i="3"/>
  <c r="H99" i="3" s="1"/>
  <c r="G100" i="3"/>
  <c r="H100" i="3" s="1"/>
  <c r="G101" i="3"/>
  <c r="H101" i="3" s="1"/>
  <c r="G102" i="3"/>
  <c r="H102" i="3" s="1"/>
  <c r="G37" i="3"/>
  <c r="H37" i="3" s="1"/>
  <c r="L121" i="3"/>
  <c r="H40" i="3"/>
  <c r="H42" i="3"/>
  <c r="H44" i="3"/>
  <c r="H46" i="3"/>
  <c r="H48" i="3"/>
  <c r="H50" i="3"/>
  <c r="H56" i="3"/>
  <c r="H58" i="3"/>
  <c r="H60" i="3"/>
  <c r="H62" i="3"/>
  <c r="H64" i="3"/>
  <c r="H66" i="3"/>
  <c r="H72" i="3"/>
  <c r="H74" i="3"/>
  <c r="H76" i="3"/>
  <c r="H78" i="3"/>
  <c r="H80" i="3"/>
  <c r="H82" i="3"/>
  <c r="H88" i="3"/>
  <c r="H90" i="3"/>
  <c r="H92" i="3"/>
  <c r="H94" i="3"/>
  <c r="H96" i="3"/>
  <c r="H98" i="3"/>
  <c r="I36" i="3"/>
  <c r="I15" i="3"/>
  <c r="I16" i="3"/>
  <c r="I17" i="3"/>
  <c r="I18" i="3"/>
  <c r="I19" i="3"/>
  <c r="I20" i="3"/>
  <c r="I21" i="3"/>
  <c r="I22" i="3"/>
  <c r="I23" i="3"/>
  <c r="I25" i="3"/>
  <c r="I26" i="3"/>
  <c r="I14" i="3"/>
  <c r="I13" i="3"/>
  <c r="I11" i="3"/>
  <c r="I9" i="3"/>
  <c r="I10" i="3"/>
  <c r="I8" i="3"/>
  <c r="I118" i="3" s="1"/>
  <c r="H25" i="3"/>
  <c r="H26" i="3"/>
  <c r="H24" i="3"/>
  <c r="I24" i="3" s="1"/>
  <c r="L116" i="3"/>
  <c r="H28" i="3"/>
  <c r="H29" i="3"/>
  <c r="H30" i="3"/>
  <c r="H31" i="3"/>
  <c r="H32" i="3"/>
  <c r="H34" i="3"/>
  <c r="H35" i="3"/>
  <c r="H36" i="3"/>
  <c r="H27" i="3"/>
  <c r="G29" i="3"/>
  <c r="I29" i="3" s="1"/>
  <c r="G30" i="3"/>
  <c r="G118" i="3" s="1"/>
  <c r="G31" i="3"/>
  <c r="I31" i="3" s="1"/>
  <c r="G32" i="3"/>
  <c r="I32" i="3" s="1"/>
  <c r="G33" i="3"/>
  <c r="G34" i="3"/>
  <c r="I34" i="3" s="1"/>
  <c r="G35" i="3"/>
  <c r="I35" i="3" s="1"/>
  <c r="G36" i="3"/>
  <c r="G28" i="3"/>
  <c r="G27" i="3"/>
  <c r="I27" i="3" s="1"/>
  <c r="G158" i="3"/>
  <c r="H156" i="3"/>
  <c r="H155" i="3"/>
  <c r="G150" i="3"/>
  <c r="H148" i="3"/>
  <c r="H147" i="3"/>
  <c r="H146" i="3"/>
  <c r="H116" i="3"/>
  <c r="I116" i="3" s="1"/>
  <c r="H115" i="3"/>
  <c r="I115" i="3" s="1"/>
  <c r="I114" i="3"/>
  <c r="H114" i="3"/>
  <c r="H113" i="3"/>
  <c r="I113" i="3" s="1"/>
  <c r="H112" i="3"/>
  <c r="I112" i="3" s="1"/>
  <c r="H111" i="3"/>
  <c r="I111" i="3" s="1"/>
  <c r="I110" i="3"/>
  <c r="H110" i="3"/>
  <c r="H109" i="3"/>
  <c r="I109" i="3" s="1"/>
  <c r="H108" i="3"/>
  <c r="I108" i="3" s="1"/>
  <c r="H107" i="3"/>
  <c r="I107" i="3" s="1"/>
  <c r="I106" i="3"/>
  <c r="H106" i="3"/>
  <c r="H105" i="3"/>
  <c r="I105" i="3" s="1"/>
  <c r="H104" i="3"/>
  <c r="I104" i="3" s="1"/>
  <c r="H103" i="3"/>
  <c r="I103" i="3" s="1"/>
  <c r="I118" i="2"/>
  <c r="G118" i="2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03" i="2"/>
  <c r="I103" i="2" s="1"/>
  <c r="I34" i="2"/>
  <c r="I35" i="2"/>
  <c r="I36" i="2"/>
  <c r="H33" i="2"/>
  <c r="I33" i="2" s="1"/>
  <c r="I32" i="2"/>
  <c r="I31" i="2"/>
  <c r="I30" i="2"/>
  <c r="I29" i="2"/>
  <c r="I28" i="2"/>
  <c r="I27" i="2"/>
  <c r="H150" i="3" l="1"/>
  <c r="I30" i="3"/>
  <c r="H118" i="2"/>
  <c r="I28" i="3"/>
  <c r="L12" i="3"/>
  <c r="H158" i="3"/>
  <c r="H33" i="3"/>
  <c r="I33" i="3" s="1"/>
  <c r="I118" i="4"/>
  <c r="G118" i="4"/>
  <c r="I12" i="3"/>
  <c r="L102" i="3"/>
  <c r="H118" i="3"/>
  <c r="G158" i="2"/>
  <c r="H156" i="2"/>
  <c r="H155" i="2"/>
  <c r="G150" i="2"/>
  <c r="H148" i="2"/>
  <c r="H147" i="2"/>
  <c r="H146" i="2"/>
  <c r="H118" i="4" l="1"/>
  <c r="L36" i="3"/>
  <c r="L119" i="3" s="1"/>
  <c r="L122" i="3" s="1"/>
  <c r="H150" i="2"/>
  <c r="H15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vecoronel</author>
    <author>SUBP-AB Miguel Mejia</author>
  </authors>
  <commentList>
    <comment ref="I9" authorId="0" shapeId="0" xr:uid="{18B32D4F-9A25-4B06-B009-503A006BEF4D}">
      <text>
        <r>
          <rPr>
            <b/>
            <sz val="8"/>
            <color indexed="81"/>
            <rFont val="Tahoma"/>
            <family val="2"/>
          </rPr>
          <t>INSGAR. Colocar la diferencia entre el valor referencial y el valor adjudicado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SUBP-AB Miguel Mejia:</t>
        </r>
        <r>
          <rPr>
            <sz val="9"/>
            <color indexed="81"/>
            <rFont val="Tahoma"/>
            <family val="2"/>
          </rPr>
          <t xml:space="preserve">
actualizar iva de manera mensual, CONSIDERADO HASTA SEP 2018</t>
        </r>
      </text>
    </comment>
    <comment ref="H15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SUBP-AB Miguel Mejia:</t>
        </r>
        <r>
          <rPr>
            <sz val="9"/>
            <color indexed="81"/>
            <rFont val="Tahoma"/>
            <family val="2"/>
          </rPr>
          <t xml:space="preserve">
actualizar iva de manera mensual, CONSIDERADO HASTA SEP 2018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vecoronel</author>
    <author>SUBP-AB Miguel Mejia</author>
  </authors>
  <commentList>
    <comment ref="I9" authorId="0" shapeId="0" xr:uid="{06B43C2B-9A71-4C59-B58C-F02BB55812CE}">
      <text>
        <r>
          <rPr>
            <b/>
            <sz val="8"/>
            <color indexed="81"/>
            <rFont val="Tahoma"/>
            <family val="2"/>
          </rPr>
          <t>INSGAR. Colocar la diferencia entre el valor referencial y el valor adjudicado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5" authorId="1" shapeId="0" xr:uid="{AF792EC2-1780-4803-ABD2-FDB0A98CAA85}">
      <text>
        <r>
          <rPr>
            <b/>
            <sz val="9"/>
            <color indexed="81"/>
            <rFont val="Tahoma"/>
            <family val="2"/>
          </rPr>
          <t>SUBP-AB Miguel Mejia:</t>
        </r>
        <r>
          <rPr>
            <sz val="9"/>
            <color indexed="81"/>
            <rFont val="Tahoma"/>
            <family val="2"/>
          </rPr>
          <t xml:space="preserve">
actualizar iva de manera mensual, CONSIDERADO HASTA SEP 2018</t>
        </r>
      </text>
    </comment>
    <comment ref="H153" authorId="1" shapeId="0" xr:uid="{33262597-FB05-4B3B-902E-3C9157C2C3FA}">
      <text>
        <r>
          <rPr>
            <b/>
            <sz val="9"/>
            <color indexed="81"/>
            <rFont val="Tahoma"/>
            <family val="2"/>
          </rPr>
          <t>SUBP-AB Miguel Mejia:</t>
        </r>
        <r>
          <rPr>
            <sz val="9"/>
            <color indexed="81"/>
            <rFont val="Tahoma"/>
            <family val="2"/>
          </rPr>
          <t xml:space="preserve">
actualizar iva de manera mensual, CONSIDERADO HASTA SEP 2018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vecoronel</author>
  </authors>
  <commentList>
    <comment ref="I9" authorId="0" shapeId="0" xr:uid="{6FB0F226-5404-4B0E-8B8E-E006D87F0A13}">
      <text>
        <r>
          <rPr>
            <b/>
            <sz val="8"/>
            <color rgb="FF000000"/>
            <rFont val="Tahoma"/>
            <family val="2"/>
          </rPr>
          <t>INSGAR. Colocar la diferencia entre el valor referencial y el valor adjudicado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<sst xmlns="http://schemas.openxmlformats.org/spreadsheetml/2006/main" count="2267" uniqueCount="167">
  <si>
    <t>EOD:</t>
  </si>
  <si>
    <t>Valor de Pac Publicado</t>
  </si>
  <si>
    <t>ORD.</t>
  </si>
  <si>
    <t>CODIGO</t>
  </si>
  <si>
    <t xml:space="preserve">OBJETO DE PROCESO </t>
  </si>
  <si>
    <t xml:space="preserve">ESTADO DEL PROCESO </t>
  </si>
  <si>
    <t xml:space="preserve">PRESUPUESTO TOTAL REFERENCIAL (SIN IVA)  </t>
  </si>
  <si>
    <t xml:space="preserve">VALOR ADJUDICADO </t>
  </si>
  <si>
    <t>AHORRO INSTITUCIONAL</t>
  </si>
  <si>
    <t>RUC</t>
  </si>
  <si>
    <t>TOTAL</t>
  </si>
  <si>
    <t xml:space="preserve">DETALLE DE PROCESOS PUBLICADOS </t>
  </si>
  <si>
    <t>JEFE DE LA UNIDAD DE CONTRATACION PUBLICA</t>
  </si>
  <si>
    <t xml:space="preserve">Elaborado por: </t>
  </si>
  <si>
    <t>………………………………….</t>
  </si>
  <si>
    <t>………………………………………..</t>
  </si>
  <si>
    <t>DE ENERO A DICIEMBRE DEL 2021</t>
  </si>
  <si>
    <t>PROVEEDOR ADJUDICADO</t>
  </si>
  <si>
    <t>TIPO DE PROCESO</t>
  </si>
  <si>
    <t>TIPO DE COMPRA</t>
  </si>
  <si>
    <t>3014</t>
  </si>
  <si>
    <t>MENOR CUANTÍA</t>
  </si>
  <si>
    <t>RMCS-CAPMAN-OO1-2021</t>
  </si>
  <si>
    <t>SERVICIO DE MANTENIMIENTO DE VEHICULOS MARINOS PARA CAPMAN, CAPBAH Y SUBCEN</t>
  </si>
  <si>
    <t>MCS-CAPMAN-002-2021</t>
  </si>
  <si>
    <t>SERVICIO DE MANTENIMIENTO DE VEHICULOS TERRESTRES PARA CAPMAN, CAPBAH, SUBCEN Y GINCEN</t>
  </si>
  <si>
    <t>MCS-CAPMAN-003-2021</t>
  </si>
  <si>
    <t>SERVICIO DE MANTENIMIENTO DE INSTALACIONES PARA CAPMAN, CAPBAH Y SUBCEN.</t>
  </si>
  <si>
    <t>MCS-CAPMAN-005-2021</t>
  </si>
  <si>
    <t>MANTENIMIENTO DE VEHICULOS MARINOS Y MOTORES FUERA DE BORDA DE CAPMAN RETSUB, CAPBAH RETSUB Y SUBCEN</t>
  </si>
  <si>
    <t xml:space="preserve">FINALIZADO POR MUTUO ACUERDO </t>
  </si>
  <si>
    <t xml:space="preserve">FINALIZADO </t>
  </si>
  <si>
    <t xml:space="preserve">EJECUCCIÓN DE CONTRATO </t>
  </si>
  <si>
    <t>$ 60,705.00</t>
  </si>
  <si>
    <t> $ 27,544.68</t>
  </si>
  <si>
    <t>$ 27,231.50</t>
  </si>
  <si>
    <t>$ 25,500.00</t>
  </si>
  <si>
    <t>$ 2,044.68</t>
  </si>
  <si>
    <t>$ 23,500.00</t>
  </si>
  <si>
    <t>$ 3,731.50</t>
  </si>
  <si>
    <t>$351.81</t>
  </si>
  <si>
    <t xml:space="preserve">JEAN PIERRE CASTILLO ROSADO </t>
  </si>
  <si>
    <t>0706694999001</t>
  </si>
  <si>
    <t>XAVIER AXCEL BAQUE BARCIA</t>
  </si>
  <si>
    <t>1316431772001</t>
  </si>
  <si>
    <t>YULETSI MAIVELYD RIVAS MACIAS</t>
  </si>
  <si>
    <t>1316312105001</t>
  </si>
  <si>
    <t>MACIAS VICTOR</t>
  </si>
  <si>
    <t>0916085251001</t>
  </si>
  <si>
    <t>SERVICIO</t>
  </si>
  <si>
    <t>SUBASTA INVERSA</t>
  </si>
  <si>
    <t>FINALIZADO</t>
  </si>
  <si>
    <t>SIE-CAPMAN-004-2021</t>
  </si>
  <si>
    <t>ADQUISICIÓN DE EQUIPOS INFORMÁTICOS PARA CAPMAN Y RETSUB, CAPBAH, SUBCEN, GINCEN.</t>
  </si>
  <si>
    <t>OMNITRACKER S.A.</t>
  </si>
  <si>
    <t>0993079324001</t>
  </si>
  <si>
    <t>BIEN</t>
  </si>
  <si>
    <t xml:space="preserve">ÍNFIMA CUANTÍA </t>
  </si>
  <si>
    <t>IC-CAPMAN-001-2021</t>
  </si>
  <si>
    <t>ADQUISICION DE DISPOSITIVOS MEDICOS</t>
  </si>
  <si>
    <t>IC-CAPMAN-002-2021</t>
  </si>
  <si>
    <t>ADQUISICION DE VAJILLA Y MENAJE</t>
  </si>
  <si>
    <t xml:space="preserve">IC-CAPMAN-003-2021 </t>
  </si>
  <si>
    <t>ADQUISICION DE SIMBOLOS PATRIOS</t>
  </si>
  <si>
    <t>IC-CAPMAN-004-2021</t>
  </si>
  <si>
    <t>ADQUISICION DE MATERIALES DE ASEO</t>
  </si>
  <si>
    <t>IC-CAPMAN-005-2021</t>
  </si>
  <si>
    <t>ADQUISICION DE MATERIALES DE CONSTRUCCIÓN</t>
  </si>
  <si>
    <t>IC-CAPMAN-006-2021</t>
  </si>
  <si>
    <t>SERVICIO DE EMPASTADO, IMPRESIÓN Y REPRODUCCION</t>
  </si>
  <si>
    <t>IC-CAPMAN-007-2021</t>
  </si>
  <si>
    <t>ADQUISICION DE PRENDAS DE PROTECCION</t>
  </si>
  <si>
    <t>IC-CAPMAN-008-2021</t>
  </si>
  <si>
    <t>SERVICIO VEHICULO (ARRENDAMIENTO)</t>
  </si>
  <si>
    <t>IC-CAPMAN-009-2021</t>
  </si>
  <si>
    <t>SERVICIO DE MANTENIMIENTO Y REPARACION DE MOBILIARIOS</t>
  </si>
  <si>
    <t>IC-CAPMAN-010-2021</t>
  </si>
  <si>
    <t>SERVICIO DE MANTENIMIENTO DE EQUIPOS INFORMATICOS</t>
  </si>
  <si>
    <t>IC-CAPMAN-011-2021</t>
  </si>
  <si>
    <t>SERVICIO DE MANTENIMIENTO DE AIRES ACONDICIONADOS</t>
  </si>
  <si>
    <t>IC-CAPMAN-012-2021</t>
  </si>
  <si>
    <t>ADQUISICION DE REPUESTOS DE VEHICULOS TERRESTRES</t>
  </si>
  <si>
    <t>IC-CAPMAN-013-2021</t>
  </si>
  <si>
    <t>SERVICIO DE MANTENIMIENTO Y RECARGA DE EXTINTORES</t>
  </si>
  <si>
    <t>IC-CAPMAN-014-2021</t>
  </si>
  <si>
    <t>ADQUISICION DE MATERIALES DE IMPRESIÓN</t>
  </si>
  <si>
    <t>IC-CAPMAN-015-2021</t>
  </si>
  <si>
    <t>IC-CAPMAN-016-2021</t>
  </si>
  <si>
    <t>MANTENIMIENTO DE LINEA BLANCA</t>
  </si>
  <si>
    <t xml:space="preserve">IC-CAPMAN-017-2021 </t>
  </si>
  <si>
    <t>ADQUISICION DE TARJETAS Y TINTAS</t>
  </si>
  <si>
    <t>IC-CAPMAN-018-2021</t>
  </si>
  <si>
    <t>ADQIOSICION DE HERRAMIENTAS</t>
  </si>
  <si>
    <t>IC-CAPMAN-019-2021</t>
  </si>
  <si>
    <t>ADQUISICION DE BALIZAS</t>
  </si>
  <si>
    <t>IC-CAPMAN-020-2021</t>
  </si>
  <si>
    <t>ADQUISICION DE REPUESTOS DE VEHICULOS MARINOS</t>
  </si>
  <si>
    <t>BAJA</t>
  </si>
  <si>
    <t>CONYSAN DISTRIBUCIONES</t>
  </si>
  <si>
    <t>0919189795001</t>
  </si>
  <si>
    <t>LA CORPORACION S.A.</t>
  </si>
  <si>
    <t>0992301929001</t>
  </si>
  <si>
    <t>SANTIAGO CONFORME SANGURIMA</t>
  </si>
  <si>
    <t>SANBYMAQ S.A.</t>
  </si>
  <si>
    <t>0993144991001</t>
  </si>
  <si>
    <t>VELIZ PICO JOSE OMAR</t>
  </si>
  <si>
    <t>1302157407001</t>
  </si>
  <si>
    <t>TATIANA VILLAVICENCIO HOLGUIN</t>
  </si>
  <si>
    <t>0915780084001</t>
  </si>
  <si>
    <t>ROMERO RENTA CIA LTDA.</t>
  </si>
  <si>
    <t>1391858795001</t>
  </si>
  <si>
    <t>JAVIER ROBERTO RIVAS FALCONES</t>
  </si>
  <si>
    <t>1308329810001</t>
  </si>
  <si>
    <t>LOPEZ HOLGUIN DANIEL ALEXANDER</t>
  </si>
  <si>
    <t>1309664256001</t>
  </si>
  <si>
    <t>NUNURA BARRETO JEFFERSON</t>
  </si>
  <si>
    <t>1313273755001</t>
  </si>
  <si>
    <t>ANDRES CARDENAS SANCHEZ</t>
  </si>
  <si>
    <t>0951235431001</t>
  </si>
  <si>
    <t>LUIS CHAMPAN HERNANDEZ( SEMAIN)</t>
  </si>
  <si>
    <t>1314789189001</t>
  </si>
  <si>
    <t>SUMSAD S.A.</t>
  </si>
  <si>
    <t>0992897414001</t>
  </si>
  <si>
    <t>CATALOGO ELECTRONICO</t>
  </si>
  <si>
    <t>CATE-CAPMAN-001-2021</t>
  </si>
  <si>
    <t>CATE-CAPMAN-002-2021</t>
  </si>
  <si>
    <t>CATE-CAPMAN-003-2021</t>
  </si>
  <si>
    <t>MATERIALES DE OFICINA</t>
  </si>
  <si>
    <t>MATERIALES DE ASEO</t>
  </si>
  <si>
    <t>REPUESTOS Y ACCESORIOS</t>
  </si>
  <si>
    <t>JAVIER RIVAS FALCONES</t>
  </si>
  <si>
    <t>Jefferson Nunura Barreto</t>
  </si>
  <si>
    <t>MORENO VILLACIS ANDRES GUILLERMO</t>
  </si>
  <si>
    <t>0101834596001</t>
  </si>
  <si>
    <t>Byron Eduardo Alvarado Moreno</t>
  </si>
  <si>
    <t>Mero Quiroz Fátima Doraliza</t>
  </si>
  <si>
    <t>1312603309001</t>
  </si>
  <si>
    <t>IC-CAPMAN-021-2021</t>
  </si>
  <si>
    <t>IC-CAPMAN-022-2021</t>
  </si>
  <si>
    <t>IC-CAPMAN-023-2021</t>
  </si>
  <si>
    <t>IC-CAPMAN-024-2021</t>
  </si>
  <si>
    <t>MANTENIMIENTO DE
LAS INSTALACIONES E INFRAESTRUCTURA DEL RETÉN NAVAL DE
PEDERNALES Y EL MATAL</t>
  </si>
  <si>
    <t>VERA CONFORME JACINTO DANIEL</t>
  </si>
  <si>
    <t>1312177247001</t>
  </si>
  <si>
    <t>Sotomayor Maldonado Galo Mateo</t>
  </si>
  <si>
    <t>1754484382001</t>
  </si>
  <si>
    <t>MANTENIMIENTO Y REPARACIÓN DE MAQUINA TROQUELADORA</t>
  </si>
  <si>
    <t>ADQUISICIÓN DE COLCHONES PARA CAPMAN, CAPBAH Y SUS RETENES</t>
  </si>
  <si>
    <t>CECILIA COLOMBIA TELLO BALSECA</t>
  </si>
  <si>
    <t>ADQUISICIÓN DE ZAPATOS DE CHAROL PARA EL PERSONAL DE CAPMAN</t>
  </si>
  <si>
    <t>VILLAVICENCIO HOLGUIN GIGLIA</t>
  </si>
  <si>
    <t>COMPAÑIA GENERAL DE COMERCIO COGECOMSA S. A.</t>
  </si>
  <si>
    <t>17907326570010</t>
  </si>
  <si>
    <t xml:space="preserve">COGECOMSA S.A </t>
  </si>
  <si>
    <t>1790732657001</t>
  </si>
  <si>
    <t>CODYXOPAPER CIA. LTDA</t>
  </si>
  <si>
    <t>ECUAEMPAQUES S.A.</t>
  </si>
  <si>
    <t>Jurado Villagomez Edison Ancizar</t>
  </si>
  <si>
    <t>SERTEPCOMPU S.A</t>
  </si>
  <si>
    <t>HARNISTH PINOS ODGUIL ANTONIO</t>
  </si>
  <si>
    <t>TEXTIQUIM CIA. LTDA.</t>
  </si>
  <si>
    <t>MURILLO ALTAMIRANO MARIBEL OLIVIA</t>
  </si>
  <si>
    <t>IMPORFACTORY CIA. LTDA.</t>
  </si>
  <si>
    <t>PAUCAR ALMEIDA MONICA PAULINA</t>
  </si>
  <si>
    <t>INDUSTRIAS SISAILLA DEL ECUADOR SISAILLA CIA.LTDA.</t>
  </si>
  <si>
    <t>CONTINENTAL TIRE ANDINA S.A.</t>
  </si>
  <si>
    <t>PROCESOS DE CONTRATACIÓN DE EOD CAPMAN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</si>
</sst>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  <numFmt numFmtId="165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Lohit Hind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333333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rgb="FF4F4F4F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16">
    <xf numFmtId="0" fontId="0" fillId="0" borderId="0" xfId="0"/>
    <xf numFmtId="0" fontId="8" fillId="0" borderId="0" xfId="0" applyFont="1" applyAlignment="1">
      <alignment horizontal="center" wrapText="1"/>
    </xf>
    <xf numFmtId="8" fontId="9" fillId="0" borderId="1" xfId="1" applyNumberFormat="1" applyFont="1" applyBorder="1" applyAlignment="1">
      <alignment horizontal="center" vertical="center"/>
    </xf>
    <xf numFmtId="8" fontId="9" fillId="4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44" fontId="1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4" fontId="10" fillId="0" borderId="0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15" fillId="0" borderId="0" xfId="2" applyFont="1" applyBorder="1" applyAlignment="1">
      <alignment horizontal="center" vertical="center" wrapText="1"/>
    </xf>
    <xf numFmtId="8" fontId="9" fillId="0" borderId="0" xfId="1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top" wrapText="1"/>
    </xf>
    <xf numFmtId="44" fontId="9" fillId="0" borderId="0" xfId="0" applyNumberFormat="1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0" fontId="16" fillId="0" borderId="0" xfId="2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44" fontId="9" fillId="0" borderId="1" xfId="1" applyFont="1" applyBorder="1" applyAlignment="1">
      <alignment horizontal="center" vertical="center"/>
    </xf>
    <xf numFmtId="44" fontId="9" fillId="0" borderId="1" xfId="1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4" fontId="12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wrapText="1"/>
    </xf>
    <xf numFmtId="49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top" wrapText="1"/>
    </xf>
    <xf numFmtId="44" fontId="11" fillId="0" borderId="0" xfId="0" applyNumberFormat="1" applyFont="1" applyAlignment="1">
      <alignment horizontal="center"/>
    </xf>
    <xf numFmtId="8" fontId="12" fillId="0" borderId="1" xfId="1" applyNumberFormat="1" applyFont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4" fontId="18" fillId="5" borderId="1" xfId="1" applyFont="1" applyFill="1" applyBorder="1" applyAlignment="1">
      <alignment horizontal="center" vertical="center"/>
    </xf>
    <xf numFmtId="44" fontId="10" fillId="5" borderId="0" xfId="0" applyNumberFormat="1" applyFont="1" applyFill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4" fontId="12" fillId="6" borderId="1" xfId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 wrapText="1"/>
    </xf>
    <xf numFmtId="44" fontId="10" fillId="6" borderId="0" xfId="0" applyNumberFormat="1" applyFont="1" applyFill="1" applyAlignment="1">
      <alignment horizontal="center"/>
    </xf>
    <xf numFmtId="49" fontId="19" fillId="0" borderId="1" xfId="0" applyNumberFormat="1" applyFont="1" applyBorder="1" applyAlignment="1">
      <alignment horizontal="center" vertical="center"/>
    </xf>
    <xf numFmtId="165" fontId="21" fillId="0" borderId="2" xfId="0" applyNumberFormat="1" applyFont="1" applyFill="1" applyBorder="1" applyAlignment="1">
      <alignment horizontal="center" vertical="center"/>
    </xf>
    <xf numFmtId="44" fontId="9" fillId="0" borderId="0" xfId="1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4" fontId="12" fillId="7" borderId="1" xfId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wrapText="1"/>
    </xf>
    <xf numFmtId="49" fontId="9" fillId="7" borderId="1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44" fontId="11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 wrapText="1"/>
    </xf>
    <xf numFmtId="49" fontId="11" fillId="7" borderId="1" xfId="0" applyNumberFormat="1" applyFont="1" applyFill="1" applyBorder="1" applyAlignment="1">
      <alignment horizontal="center" wrapText="1"/>
    </xf>
    <xf numFmtId="44" fontId="18" fillId="7" borderId="1" xfId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/>
    </xf>
    <xf numFmtId="44" fontId="18" fillId="0" borderId="1" xfId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4" fontId="11" fillId="0" borderId="0" xfId="0" applyNumberFormat="1" applyFont="1" applyFill="1" applyAlignment="1">
      <alignment horizontal="center"/>
    </xf>
    <xf numFmtId="44" fontId="10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9D5123"/>
      <color rgb="FFCC00FF"/>
      <color rgb="FFBADA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zoomScale="60" zoomScaleNormal="60" workbookViewId="0">
      <selection activeCell="H9" sqref="H9"/>
    </sheetView>
  </sheetViews>
  <sheetFormatPr baseColWidth="10" defaultColWidth="11.42578125" defaultRowHeight="14.25"/>
  <cols>
    <col min="1" max="1" width="8.7109375" style="4" customWidth="1"/>
    <col min="2" max="2" width="19.85546875" style="4" bestFit="1" customWidth="1"/>
    <col min="3" max="3" width="21.42578125" style="4" bestFit="1" customWidth="1"/>
    <col min="4" max="4" width="28.140625" style="19" bestFit="1" customWidth="1"/>
    <col min="5" max="5" width="60" style="4" bestFit="1" customWidth="1"/>
    <col min="6" max="6" width="15.28515625" style="4" bestFit="1" customWidth="1"/>
    <col min="7" max="7" width="25.42578125" style="4" bestFit="1" customWidth="1"/>
    <col min="8" max="8" width="21.28515625" style="4" customWidth="1"/>
    <col min="9" max="9" width="13.42578125" style="4" bestFit="1" customWidth="1"/>
    <col min="10" max="10" width="24.85546875" style="4" bestFit="1" customWidth="1"/>
    <col min="11" max="11" width="18.85546875" style="4" bestFit="1" customWidth="1"/>
    <col min="12" max="16384" width="11.42578125" style="4"/>
  </cols>
  <sheetData>
    <row r="1" spans="1:11" ht="15">
      <c r="A1" s="100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">
      <c r="A2" s="100" t="s">
        <v>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4" spans="1:11" ht="15">
      <c r="A4" s="21" t="s">
        <v>0</v>
      </c>
      <c r="B4" s="21"/>
      <c r="C4" s="21"/>
      <c r="D4" s="22" t="s">
        <v>20</v>
      </c>
      <c r="E4" s="23"/>
      <c r="F4" s="23"/>
      <c r="G4" s="23"/>
      <c r="H4" s="23"/>
      <c r="I4" s="23"/>
      <c r="J4" s="23"/>
      <c r="K4" s="23"/>
    </row>
    <row r="5" spans="1:11" ht="57">
      <c r="A5" s="24" t="s">
        <v>1</v>
      </c>
      <c r="B5" s="24"/>
      <c r="C5" s="24"/>
      <c r="D5" s="5"/>
      <c r="E5" s="25"/>
      <c r="F5" s="23"/>
      <c r="G5" s="23"/>
      <c r="H5" s="23"/>
      <c r="I5" s="23"/>
      <c r="J5" s="23"/>
      <c r="K5" s="23"/>
    </row>
    <row r="6" spans="1:11" ht="15">
      <c r="A6" s="101" t="s">
        <v>166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45">
      <c r="A7" s="26" t="s">
        <v>2</v>
      </c>
      <c r="B7" s="26" t="s">
        <v>19</v>
      </c>
      <c r="C7" s="26" t="s">
        <v>18</v>
      </c>
      <c r="D7" s="26" t="s">
        <v>3</v>
      </c>
      <c r="E7" s="26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17</v>
      </c>
      <c r="K7" s="27" t="s">
        <v>9</v>
      </c>
    </row>
    <row r="8" spans="1:11" ht="42.75">
      <c r="A8" s="28">
        <v>1</v>
      </c>
      <c r="B8" s="29" t="s">
        <v>49</v>
      </c>
      <c r="C8" s="29" t="s">
        <v>21</v>
      </c>
      <c r="D8" s="7" t="s">
        <v>22</v>
      </c>
      <c r="E8" s="30" t="s">
        <v>23</v>
      </c>
      <c r="F8" s="7" t="s">
        <v>30</v>
      </c>
      <c r="G8" s="6" t="s">
        <v>33</v>
      </c>
      <c r="H8" s="49">
        <v>54165</v>
      </c>
      <c r="I8" s="6">
        <v>6540</v>
      </c>
      <c r="J8" s="7" t="s">
        <v>41</v>
      </c>
      <c r="K8" s="8" t="s">
        <v>42</v>
      </c>
    </row>
    <row r="9" spans="1:11" ht="42.75">
      <c r="A9" s="28">
        <v>2</v>
      </c>
      <c r="B9" s="29" t="s">
        <v>49</v>
      </c>
      <c r="C9" s="29" t="s">
        <v>21</v>
      </c>
      <c r="D9" s="7" t="s">
        <v>24</v>
      </c>
      <c r="E9" s="30" t="s">
        <v>25</v>
      </c>
      <c r="F9" s="7" t="s">
        <v>31</v>
      </c>
      <c r="G9" s="6" t="s">
        <v>34</v>
      </c>
      <c r="H9" s="6" t="s">
        <v>36</v>
      </c>
      <c r="I9" s="6" t="s">
        <v>37</v>
      </c>
      <c r="J9" s="7" t="s">
        <v>43</v>
      </c>
      <c r="K9" s="8" t="s">
        <v>44</v>
      </c>
    </row>
    <row r="10" spans="1:11" ht="42.75">
      <c r="A10" s="28">
        <v>3</v>
      </c>
      <c r="B10" s="29" t="s">
        <v>49</v>
      </c>
      <c r="C10" s="29" t="s">
        <v>21</v>
      </c>
      <c r="D10" s="7" t="s">
        <v>26</v>
      </c>
      <c r="E10" s="30" t="s">
        <v>27</v>
      </c>
      <c r="F10" s="7" t="s">
        <v>30</v>
      </c>
      <c r="G10" s="6" t="s">
        <v>35</v>
      </c>
      <c r="H10" s="6" t="s">
        <v>38</v>
      </c>
      <c r="I10" s="6" t="s">
        <v>39</v>
      </c>
      <c r="J10" s="7" t="s">
        <v>45</v>
      </c>
      <c r="K10" s="8" t="s">
        <v>46</v>
      </c>
    </row>
    <row r="11" spans="1:11" ht="42.75">
      <c r="A11" s="28">
        <v>4</v>
      </c>
      <c r="B11" s="29" t="s">
        <v>49</v>
      </c>
      <c r="C11" s="29" t="s">
        <v>21</v>
      </c>
      <c r="D11" s="7" t="s">
        <v>28</v>
      </c>
      <c r="E11" s="30" t="s">
        <v>29</v>
      </c>
      <c r="F11" s="7" t="s">
        <v>32</v>
      </c>
      <c r="G11" s="6">
        <v>55551.81</v>
      </c>
      <c r="H11" s="6">
        <v>55200</v>
      </c>
      <c r="I11" s="6" t="s">
        <v>40</v>
      </c>
      <c r="J11" s="7" t="s">
        <v>47</v>
      </c>
      <c r="K11" s="8" t="s">
        <v>48</v>
      </c>
    </row>
    <row r="12" spans="1:11" ht="42.75">
      <c r="A12" s="28">
        <v>5</v>
      </c>
      <c r="B12" s="29" t="s">
        <v>56</v>
      </c>
      <c r="C12" s="29" t="s">
        <v>50</v>
      </c>
      <c r="D12" s="7" t="s">
        <v>52</v>
      </c>
      <c r="E12" s="30" t="s">
        <v>53</v>
      </c>
      <c r="F12" s="7" t="s">
        <v>32</v>
      </c>
      <c r="G12" s="6">
        <v>11485.95</v>
      </c>
      <c r="H12" s="6">
        <v>10314</v>
      </c>
      <c r="I12" s="6">
        <f>G12-H12</f>
        <v>1171.9500000000007</v>
      </c>
      <c r="J12" s="7" t="s">
        <v>54</v>
      </c>
      <c r="K12" s="8" t="s">
        <v>55</v>
      </c>
    </row>
    <row r="13" spans="1:11">
      <c r="A13" s="28">
        <v>6</v>
      </c>
      <c r="B13" s="29" t="s">
        <v>56</v>
      </c>
      <c r="C13" s="29" t="s">
        <v>57</v>
      </c>
      <c r="D13" s="7" t="s">
        <v>58</v>
      </c>
      <c r="E13" s="30" t="s">
        <v>59</v>
      </c>
      <c r="F13" s="29" t="s">
        <v>51</v>
      </c>
      <c r="G13" s="6">
        <v>2493.12</v>
      </c>
      <c r="H13" s="6">
        <v>2370.83</v>
      </c>
      <c r="I13" s="6">
        <f t="shared" ref="I13:I26" si="0">G13-H13</f>
        <v>122.28999999999996</v>
      </c>
      <c r="J13" s="7" t="s">
        <v>121</v>
      </c>
      <c r="K13" s="8" t="s">
        <v>122</v>
      </c>
    </row>
    <row r="14" spans="1:11" ht="28.5">
      <c r="A14" s="28">
        <v>7</v>
      </c>
      <c r="B14" s="29" t="s">
        <v>56</v>
      </c>
      <c r="C14" s="29" t="s">
        <v>57</v>
      </c>
      <c r="D14" s="7" t="s">
        <v>60</v>
      </c>
      <c r="E14" s="30" t="s">
        <v>61</v>
      </c>
      <c r="F14" s="29" t="s">
        <v>51</v>
      </c>
      <c r="G14" s="6">
        <v>2773.36</v>
      </c>
      <c r="H14" s="6">
        <v>2640.12</v>
      </c>
      <c r="I14" s="6">
        <f t="shared" si="0"/>
        <v>133.24000000000024</v>
      </c>
      <c r="J14" s="7" t="s">
        <v>98</v>
      </c>
      <c r="K14" s="8" t="s">
        <v>99</v>
      </c>
    </row>
    <row r="15" spans="1:11">
      <c r="A15" s="28">
        <v>8</v>
      </c>
      <c r="B15" s="29" t="s">
        <v>56</v>
      </c>
      <c r="C15" s="29" t="s">
        <v>57</v>
      </c>
      <c r="D15" s="7" t="s">
        <v>62</v>
      </c>
      <c r="E15" s="30" t="s">
        <v>63</v>
      </c>
      <c r="F15" s="29" t="s">
        <v>51</v>
      </c>
      <c r="G15" s="6">
        <v>3678.08</v>
      </c>
      <c r="H15" s="6">
        <v>3647.84</v>
      </c>
      <c r="I15" s="6">
        <f t="shared" si="0"/>
        <v>30.239999999999782</v>
      </c>
      <c r="J15" s="7" t="s">
        <v>100</v>
      </c>
      <c r="K15" s="8" t="s">
        <v>101</v>
      </c>
    </row>
    <row r="16" spans="1:11" ht="28.5">
      <c r="A16" s="28">
        <v>9</v>
      </c>
      <c r="B16" s="29" t="s">
        <v>56</v>
      </c>
      <c r="C16" s="29" t="s">
        <v>57</v>
      </c>
      <c r="D16" s="7" t="s">
        <v>64</v>
      </c>
      <c r="E16" s="30" t="s">
        <v>65</v>
      </c>
      <c r="F16" s="29" t="s">
        <v>51</v>
      </c>
      <c r="G16" s="6">
        <v>5356.83</v>
      </c>
      <c r="H16" s="6">
        <v>2622.37</v>
      </c>
      <c r="I16" s="6">
        <f t="shared" si="0"/>
        <v>2734.46</v>
      </c>
      <c r="J16" s="9" t="s">
        <v>102</v>
      </c>
      <c r="K16" s="10" t="s">
        <v>99</v>
      </c>
    </row>
    <row r="17" spans="1:11">
      <c r="A17" s="28">
        <v>10</v>
      </c>
      <c r="B17" s="29" t="s">
        <v>56</v>
      </c>
      <c r="C17" s="29" t="s">
        <v>57</v>
      </c>
      <c r="D17" s="7" t="s">
        <v>66</v>
      </c>
      <c r="E17" s="30" t="s">
        <v>67</v>
      </c>
      <c r="F17" s="29" t="s">
        <v>51</v>
      </c>
      <c r="G17" s="6">
        <v>6216.19</v>
      </c>
      <c r="H17" s="6">
        <v>6214.56</v>
      </c>
      <c r="I17" s="6">
        <f t="shared" si="0"/>
        <v>1.6299999999991996</v>
      </c>
      <c r="J17" s="7" t="s">
        <v>103</v>
      </c>
      <c r="K17" s="8" t="s">
        <v>104</v>
      </c>
    </row>
    <row r="18" spans="1:11" ht="28.5">
      <c r="A18" s="28">
        <v>11</v>
      </c>
      <c r="B18" s="29" t="s">
        <v>49</v>
      </c>
      <c r="C18" s="29" t="s">
        <v>57</v>
      </c>
      <c r="D18" s="7" t="s">
        <v>68</v>
      </c>
      <c r="E18" s="30" t="s">
        <v>69</v>
      </c>
      <c r="F18" s="29" t="s">
        <v>51</v>
      </c>
      <c r="G18" s="6">
        <v>4120.42</v>
      </c>
      <c r="H18" s="6">
        <v>4118.24</v>
      </c>
      <c r="I18" s="6">
        <f t="shared" si="0"/>
        <v>2.180000000000291</v>
      </c>
      <c r="J18" s="11" t="s">
        <v>105</v>
      </c>
      <c r="K18" s="12" t="s">
        <v>106</v>
      </c>
    </row>
    <row r="19" spans="1:11" ht="42.75">
      <c r="A19" s="28">
        <v>12</v>
      </c>
      <c r="B19" s="29" t="s">
        <v>56</v>
      </c>
      <c r="C19" s="29" t="s">
        <v>57</v>
      </c>
      <c r="D19" s="7" t="s">
        <v>70</v>
      </c>
      <c r="E19" s="30" t="s">
        <v>71</v>
      </c>
      <c r="F19" s="29" t="s">
        <v>51</v>
      </c>
      <c r="G19" s="6">
        <v>7185.92</v>
      </c>
      <c r="H19" s="6">
        <v>7145.6</v>
      </c>
      <c r="I19" s="6">
        <f t="shared" si="0"/>
        <v>40.319999999999709</v>
      </c>
      <c r="J19" s="9" t="s">
        <v>107</v>
      </c>
      <c r="K19" s="12" t="s">
        <v>108</v>
      </c>
    </row>
    <row r="20" spans="1:11" ht="28.5">
      <c r="A20" s="28">
        <v>13</v>
      </c>
      <c r="B20" s="29" t="s">
        <v>49</v>
      </c>
      <c r="C20" s="29" t="s">
        <v>57</v>
      </c>
      <c r="D20" s="7" t="s">
        <v>72</v>
      </c>
      <c r="E20" s="30" t="s">
        <v>73</v>
      </c>
      <c r="F20" s="29" t="s">
        <v>51</v>
      </c>
      <c r="G20" s="6">
        <v>6499.49</v>
      </c>
      <c r="H20" s="6">
        <v>6499.49</v>
      </c>
      <c r="I20" s="6">
        <f t="shared" si="0"/>
        <v>0</v>
      </c>
      <c r="J20" s="11" t="s">
        <v>109</v>
      </c>
      <c r="K20" s="12" t="s">
        <v>110</v>
      </c>
    </row>
    <row r="21" spans="1:11" ht="28.5">
      <c r="A21" s="28">
        <v>14</v>
      </c>
      <c r="B21" s="29" t="s">
        <v>49</v>
      </c>
      <c r="C21" s="29" t="s">
        <v>57</v>
      </c>
      <c r="D21" s="7" t="s">
        <v>74</v>
      </c>
      <c r="E21" s="30" t="s">
        <v>75</v>
      </c>
      <c r="F21" s="29" t="s">
        <v>51</v>
      </c>
      <c r="G21" s="6">
        <v>7000</v>
      </c>
      <c r="H21" s="6">
        <v>6999.92</v>
      </c>
      <c r="I21" s="6">
        <f t="shared" si="0"/>
        <v>7.999999999992724E-2</v>
      </c>
      <c r="J21" s="9" t="s">
        <v>111</v>
      </c>
      <c r="K21" s="12" t="s">
        <v>112</v>
      </c>
    </row>
    <row r="22" spans="1:11" ht="28.5">
      <c r="A22" s="28">
        <v>15</v>
      </c>
      <c r="B22" s="29" t="s">
        <v>49</v>
      </c>
      <c r="C22" s="29" t="s">
        <v>57</v>
      </c>
      <c r="D22" s="7" t="s">
        <v>76</v>
      </c>
      <c r="E22" s="30" t="s">
        <v>77</v>
      </c>
      <c r="F22" s="29" t="s">
        <v>51</v>
      </c>
      <c r="G22" s="6">
        <v>5520.48</v>
      </c>
      <c r="H22" s="6">
        <v>5519.85</v>
      </c>
      <c r="I22" s="6">
        <f t="shared" si="0"/>
        <v>0.62999999999919964</v>
      </c>
      <c r="J22" s="11" t="s">
        <v>113</v>
      </c>
      <c r="K22" s="12" t="s">
        <v>114</v>
      </c>
    </row>
    <row r="23" spans="1:11" ht="28.5">
      <c r="A23" s="28">
        <v>16</v>
      </c>
      <c r="B23" s="29" t="s">
        <v>49</v>
      </c>
      <c r="C23" s="29" t="s">
        <v>57</v>
      </c>
      <c r="D23" s="7" t="s">
        <v>78</v>
      </c>
      <c r="E23" s="30" t="s">
        <v>79</v>
      </c>
      <c r="F23" s="29" t="s">
        <v>51</v>
      </c>
      <c r="G23" s="6">
        <v>5581.77</v>
      </c>
      <c r="H23" s="6">
        <v>5581.52</v>
      </c>
      <c r="I23" s="6">
        <f t="shared" si="0"/>
        <v>0.25</v>
      </c>
      <c r="J23" s="11" t="s">
        <v>115</v>
      </c>
      <c r="K23" s="12" t="s">
        <v>116</v>
      </c>
    </row>
    <row r="24" spans="1:11" ht="28.5">
      <c r="A24" s="28">
        <v>17</v>
      </c>
      <c r="B24" s="29" t="s">
        <v>56</v>
      </c>
      <c r="C24" s="29" t="s">
        <v>57</v>
      </c>
      <c r="D24" s="7" t="s">
        <v>80</v>
      </c>
      <c r="E24" s="7" t="s">
        <v>81</v>
      </c>
      <c r="F24" s="29" t="s">
        <v>51</v>
      </c>
      <c r="G24" s="6">
        <v>7094.16</v>
      </c>
      <c r="H24" s="6">
        <v>7094.16</v>
      </c>
      <c r="I24" s="6">
        <f t="shared" si="0"/>
        <v>0</v>
      </c>
      <c r="J24" s="11" t="s">
        <v>117</v>
      </c>
      <c r="K24" s="12" t="s">
        <v>118</v>
      </c>
    </row>
    <row r="25" spans="1:11" ht="28.5">
      <c r="A25" s="28">
        <v>18</v>
      </c>
      <c r="B25" s="29" t="s">
        <v>49</v>
      </c>
      <c r="C25" s="29" t="s">
        <v>57</v>
      </c>
      <c r="D25" s="7" t="s">
        <v>82</v>
      </c>
      <c r="E25" s="7" t="s">
        <v>83</v>
      </c>
      <c r="F25" s="29" t="s">
        <v>51</v>
      </c>
      <c r="G25" s="6">
        <v>1689.99</v>
      </c>
      <c r="H25" s="6">
        <v>1689.99</v>
      </c>
      <c r="I25" s="6">
        <f t="shared" si="0"/>
        <v>0</v>
      </c>
      <c r="J25" s="11" t="s">
        <v>119</v>
      </c>
      <c r="K25" s="12" t="s">
        <v>120</v>
      </c>
    </row>
    <row r="26" spans="1:11" ht="28.5">
      <c r="A26" s="28">
        <v>19</v>
      </c>
      <c r="B26" s="29" t="s">
        <v>56</v>
      </c>
      <c r="C26" s="29" t="s">
        <v>57</v>
      </c>
      <c r="D26" s="7" t="s">
        <v>84</v>
      </c>
      <c r="E26" s="7" t="s">
        <v>85</v>
      </c>
      <c r="F26" s="29" t="s">
        <v>97</v>
      </c>
      <c r="G26" s="6"/>
      <c r="H26" s="6">
        <v>0</v>
      </c>
      <c r="I26" s="6">
        <f t="shared" si="0"/>
        <v>0</v>
      </c>
      <c r="J26" s="11" t="s">
        <v>113</v>
      </c>
      <c r="K26" s="12" t="s">
        <v>114</v>
      </c>
    </row>
    <row r="27" spans="1:11" ht="28.5">
      <c r="A27" s="41">
        <v>20</v>
      </c>
      <c r="B27" s="42" t="s">
        <v>56</v>
      </c>
      <c r="C27" s="42" t="s">
        <v>57</v>
      </c>
      <c r="D27" s="43" t="s">
        <v>86</v>
      </c>
      <c r="E27" s="43" t="s">
        <v>67</v>
      </c>
      <c r="F27" s="42" t="s">
        <v>51</v>
      </c>
      <c r="G27" s="44">
        <v>2486.31</v>
      </c>
      <c r="H27" s="44">
        <v>2245.7800000000002</v>
      </c>
      <c r="I27" s="44">
        <f t="shared" ref="I27:I36" si="1">G27-H27</f>
        <v>240.52999999999975</v>
      </c>
      <c r="J27" s="45" t="s">
        <v>130</v>
      </c>
      <c r="K27" s="46" t="s">
        <v>112</v>
      </c>
    </row>
    <row r="28" spans="1:11">
      <c r="A28" s="41">
        <v>21</v>
      </c>
      <c r="B28" s="42" t="s">
        <v>49</v>
      </c>
      <c r="C28" s="42" t="s">
        <v>57</v>
      </c>
      <c r="D28" s="43" t="s">
        <v>87</v>
      </c>
      <c r="E28" s="43" t="s">
        <v>88</v>
      </c>
      <c r="F28" s="42" t="s">
        <v>51</v>
      </c>
      <c r="G28" s="44">
        <v>2486.31</v>
      </c>
      <c r="H28" s="44">
        <v>2486.31</v>
      </c>
      <c r="I28" s="44">
        <f t="shared" si="1"/>
        <v>0</v>
      </c>
      <c r="J28" s="45" t="s">
        <v>131</v>
      </c>
      <c r="K28" s="46" t="s">
        <v>116</v>
      </c>
    </row>
    <row r="29" spans="1:11" ht="28.5">
      <c r="A29" s="41">
        <v>22</v>
      </c>
      <c r="B29" s="42" t="s">
        <v>56</v>
      </c>
      <c r="C29" s="42" t="s">
        <v>57</v>
      </c>
      <c r="D29" s="43" t="s">
        <v>89</v>
      </c>
      <c r="E29" s="43" t="s">
        <v>90</v>
      </c>
      <c r="F29" s="42" t="s">
        <v>51</v>
      </c>
      <c r="G29" s="44">
        <v>4000</v>
      </c>
      <c r="H29" s="44">
        <v>4000</v>
      </c>
      <c r="I29" s="44">
        <f t="shared" si="1"/>
        <v>0</v>
      </c>
      <c r="J29" s="45" t="s">
        <v>132</v>
      </c>
      <c r="K29" s="46" t="s">
        <v>133</v>
      </c>
    </row>
    <row r="30" spans="1:11" ht="28.5">
      <c r="A30" s="41">
        <v>23</v>
      </c>
      <c r="B30" s="42" t="s">
        <v>56</v>
      </c>
      <c r="C30" s="42" t="s">
        <v>57</v>
      </c>
      <c r="D30" s="43" t="s">
        <v>91</v>
      </c>
      <c r="E30" s="43" t="s">
        <v>92</v>
      </c>
      <c r="F30" s="42" t="s">
        <v>51</v>
      </c>
      <c r="G30" s="44">
        <v>400</v>
      </c>
      <c r="H30" s="44">
        <v>400</v>
      </c>
      <c r="I30" s="44">
        <f t="shared" si="1"/>
        <v>0</v>
      </c>
      <c r="J30" s="45" t="s">
        <v>134</v>
      </c>
      <c r="K30" s="46" t="s">
        <v>112</v>
      </c>
    </row>
    <row r="31" spans="1:11" ht="28.5">
      <c r="A31" s="41">
        <v>24</v>
      </c>
      <c r="B31" s="42" t="s">
        <v>56</v>
      </c>
      <c r="C31" s="42" t="s">
        <v>57</v>
      </c>
      <c r="D31" s="43" t="s">
        <v>93</v>
      </c>
      <c r="E31" s="43" t="s">
        <v>94</v>
      </c>
      <c r="F31" s="42" t="s">
        <v>51</v>
      </c>
      <c r="G31" s="44">
        <v>1010</v>
      </c>
      <c r="H31" s="44">
        <v>1010</v>
      </c>
      <c r="I31" s="44">
        <f t="shared" si="1"/>
        <v>0</v>
      </c>
      <c r="J31" s="45" t="s">
        <v>134</v>
      </c>
      <c r="K31" s="46" t="s">
        <v>112</v>
      </c>
    </row>
    <row r="32" spans="1:11" ht="28.5">
      <c r="A32" s="41">
        <v>25</v>
      </c>
      <c r="B32" s="42" t="s">
        <v>56</v>
      </c>
      <c r="C32" s="42" t="s">
        <v>57</v>
      </c>
      <c r="D32" s="43" t="s">
        <v>95</v>
      </c>
      <c r="E32" s="43" t="s">
        <v>96</v>
      </c>
      <c r="F32" s="42" t="s">
        <v>51</v>
      </c>
      <c r="G32" s="44">
        <v>6415.7</v>
      </c>
      <c r="H32" s="44">
        <v>6350</v>
      </c>
      <c r="I32" s="44">
        <f t="shared" si="1"/>
        <v>65.699999999999818</v>
      </c>
      <c r="J32" s="45" t="s">
        <v>135</v>
      </c>
      <c r="K32" s="46" t="s">
        <v>136</v>
      </c>
    </row>
    <row r="33" spans="1:11" ht="57">
      <c r="A33" s="41">
        <v>26</v>
      </c>
      <c r="B33" s="42" t="s">
        <v>49</v>
      </c>
      <c r="C33" s="42" t="s">
        <v>57</v>
      </c>
      <c r="D33" s="43" t="s">
        <v>137</v>
      </c>
      <c r="E33" s="43" t="s">
        <v>141</v>
      </c>
      <c r="F33" s="42" t="s">
        <v>51</v>
      </c>
      <c r="G33" s="44">
        <v>6244.89</v>
      </c>
      <c r="H33" s="44">
        <f>G33</f>
        <v>6244.89</v>
      </c>
      <c r="I33" s="44">
        <f t="shared" si="1"/>
        <v>0</v>
      </c>
      <c r="J33" s="45" t="s">
        <v>142</v>
      </c>
      <c r="K33" s="46" t="s">
        <v>143</v>
      </c>
    </row>
    <row r="34" spans="1:11" ht="28.5">
      <c r="A34" s="41">
        <v>27</v>
      </c>
      <c r="B34" s="42" t="s">
        <v>49</v>
      </c>
      <c r="C34" s="42" t="s">
        <v>57</v>
      </c>
      <c r="D34" s="43" t="s">
        <v>138</v>
      </c>
      <c r="E34" s="43" t="s">
        <v>146</v>
      </c>
      <c r="F34" s="42" t="s">
        <v>51</v>
      </c>
      <c r="G34" s="44">
        <v>820.16</v>
      </c>
      <c r="H34" s="44">
        <v>820.16</v>
      </c>
      <c r="I34" s="44">
        <f t="shared" si="1"/>
        <v>0</v>
      </c>
      <c r="J34" s="45" t="s">
        <v>144</v>
      </c>
      <c r="K34" s="46" t="s">
        <v>145</v>
      </c>
    </row>
    <row r="35" spans="1:11" ht="28.5">
      <c r="A35" s="41">
        <v>28</v>
      </c>
      <c r="B35" s="42" t="s">
        <v>56</v>
      </c>
      <c r="C35" s="42" t="s">
        <v>57</v>
      </c>
      <c r="D35" s="43" t="s">
        <v>139</v>
      </c>
      <c r="E35" s="47" t="s">
        <v>147</v>
      </c>
      <c r="F35" s="42" t="s">
        <v>51</v>
      </c>
      <c r="G35" s="44">
        <v>6144</v>
      </c>
      <c r="H35" s="44">
        <v>6144</v>
      </c>
      <c r="I35" s="44">
        <f t="shared" si="1"/>
        <v>0</v>
      </c>
      <c r="J35" s="45" t="s">
        <v>148</v>
      </c>
      <c r="K35" s="46" t="s">
        <v>101</v>
      </c>
    </row>
    <row r="36" spans="1:11" ht="28.5">
      <c r="A36" s="41">
        <v>29</v>
      </c>
      <c r="B36" s="42" t="s">
        <v>56</v>
      </c>
      <c r="C36" s="42" t="s">
        <v>57</v>
      </c>
      <c r="D36" s="43" t="s">
        <v>140</v>
      </c>
      <c r="E36" s="47" t="s">
        <v>149</v>
      </c>
      <c r="F36" s="42" t="s">
        <v>51</v>
      </c>
      <c r="G36" s="44">
        <v>5851.5</v>
      </c>
      <c r="H36" s="44">
        <v>5851.5</v>
      </c>
      <c r="I36" s="44">
        <f t="shared" si="1"/>
        <v>0</v>
      </c>
      <c r="J36" s="45" t="s">
        <v>150</v>
      </c>
      <c r="K36" s="46" t="s">
        <v>108</v>
      </c>
    </row>
    <row r="37" spans="1:11" ht="28.5">
      <c r="A37" s="28">
        <v>30</v>
      </c>
      <c r="B37" s="29" t="s">
        <v>56</v>
      </c>
      <c r="C37" s="9" t="s">
        <v>123</v>
      </c>
      <c r="D37" s="9" t="s">
        <v>124</v>
      </c>
      <c r="E37" s="9" t="s">
        <v>127</v>
      </c>
      <c r="F37" s="9" t="s">
        <v>51</v>
      </c>
      <c r="G37" s="6">
        <v>107.52</v>
      </c>
      <c r="H37" s="6">
        <v>107.52</v>
      </c>
      <c r="I37" s="6">
        <v>0</v>
      </c>
      <c r="J37" s="11" t="s">
        <v>153</v>
      </c>
      <c r="K37" s="13" t="s">
        <v>154</v>
      </c>
    </row>
    <row r="38" spans="1:11" ht="28.5">
      <c r="A38" s="28">
        <v>31</v>
      </c>
      <c r="B38" s="29" t="s">
        <v>56</v>
      </c>
      <c r="C38" s="9" t="s">
        <v>123</v>
      </c>
      <c r="D38" s="9" t="s">
        <v>124</v>
      </c>
      <c r="E38" s="9" t="s">
        <v>127</v>
      </c>
      <c r="F38" s="9" t="s">
        <v>51</v>
      </c>
      <c r="G38" s="6">
        <v>10.210000000000001</v>
      </c>
      <c r="H38" s="6">
        <v>10.210000000000001</v>
      </c>
      <c r="I38" s="6">
        <v>0</v>
      </c>
      <c r="J38" s="11" t="s">
        <v>153</v>
      </c>
      <c r="K38" s="13" t="s">
        <v>154</v>
      </c>
    </row>
    <row r="39" spans="1:11" ht="28.5">
      <c r="A39" s="28">
        <v>32</v>
      </c>
      <c r="B39" s="29" t="s">
        <v>56</v>
      </c>
      <c r="C39" s="9" t="s">
        <v>123</v>
      </c>
      <c r="D39" s="9" t="s">
        <v>124</v>
      </c>
      <c r="E39" s="9" t="s">
        <v>127</v>
      </c>
      <c r="F39" s="9" t="s">
        <v>51</v>
      </c>
      <c r="G39" s="6">
        <v>116.48</v>
      </c>
      <c r="H39" s="6">
        <v>116.48</v>
      </c>
      <c r="I39" s="6">
        <v>0</v>
      </c>
      <c r="J39" s="11" t="s">
        <v>153</v>
      </c>
      <c r="K39" s="13" t="s">
        <v>154</v>
      </c>
    </row>
    <row r="40" spans="1:11" ht="28.5">
      <c r="A40" s="28">
        <v>33</v>
      </c>
      <c r="B40" s="29" t="s">
        <v>56</v>
      </c>
      <c r="C40" s="9" t="s">
        <v>123</v>
      </c>
      <c r="D40" s="9" t="s">
        <v>124</v>
      </c>
      <c r="E40" s="9" t="s">
        <v>127</v>
      </c>
      <c r="F40" s="9" t="s">
        <v>51</v>
      </c>
      <c r="G40" s="6">
        <v>13.22</v>
      </c>
      <c r="H40" s="6">
        <v>13.22</v>
      </c>
      <c r="I40" s="6">
        <v>0</v>
      </c>
      <c r="J40" s="11" t="s">
        <v>153</v>
      </c>
      <c r="K40" s="13" t="s">
        <v>154</v>
      </c>
    </row>
    <row r="41" spans="1:11" ht="28.5">
      <c r="A41" s="28">
        <v>34</v>
      </c>
      <c r="B41" s="29" t="s">
        <v>56</v>
      </c>
      <c r="C41" s="9" t="s">
        <v>123</v>
      </c>
      <c r="D41" s="9" t="s">
        <v>124</v>
      </c>
      <c r="E41" s="9" t="s">
        <v>127</v>
      </c>
      <c r="F41" s="9" t="s">
        <v>51</v>
      </c>
      <c r="G41" s="6">
        <v>40.28</v>
      </c>
      <c r="H41" s="6">
        <v>40.28</v>
      </c>
      <c r="I41" s="6">
        <v>0</v>
      </c>
      <c r="J41" s="11" t="s">
        <v>153</v>
      </c>
      <c r="K41" s="13" t="s">
        <v>154</v>
      </c>
    </row>
    <row r="42" spans="1:11" ht="28.5">
      <c r="A42" s="28">
        <v>35</v>
      </c>
      <c r="B42" s="29" t="s">
        <v>56</v>
      </c>
      <c r="C42" s="9" t="s">
        <v>123</v>
      </c>
      <c r="D42" s="9" t="s">
        <v>124</v>
      </c>
      <c r="E42" s="9" t="s">
        <v>127</v>
      </c>
      <c r="F42" s="9" t="s">
        <v>51</v>
      </c>
      <c r="G42" s="6">
        <v>1.88</v>
      </c>
      <c r="H42" s="6">
        <v>1.88</v>
      </c>
      <c r="I42" s="6">
        <v>0</v>
      </c>
      <c r="J42" s="11" t="s">
        <v>153</v>
      </c>
      <c r="K42" s="13" t="s">
        <v>154</v>
      </c>
    </row>
    <row r="43" spans="1:11" ht="28.5">
      <c r="A43" s="28">
        <v>36</v>
      </c>
      <c r="B43" s="29" t="s">
        <v>56</v>
      </c>
      <c r="C43" s="9" t="s">
        <v>123</v>
      </c>
      <c r="D43" s="9" t="s">
        <v>124</v>
      </c>
      <c r="E43" s="9" t="s">
        <v>127</v>
      </c>
      <c r="F43" s="9" t="s">
        <v>51</v>
      </c>
      <c r="G43" s="6">
        <v>6.25</v>
      </c>
      <c r="H43" s="6">
        <v>6.25</v>
      </c>
      <c r="I43" s="6">
        <v>0</v>
      </c>
      <c r="J43" s="11" t="s">
        <v>153</v>
      </c>
      <c r="K43" s="13" t="s">
        <v>154</v>
      </c>
    </row>
    <row r="44" spans="1:11" ht="28.5">
      <c r="A44" s="28">
        <v>37</v>
      </c>
      <c r="B44" s="29" t="s">
        <v>56</v>
      </c>
      <c r="C44" s="9" t="s">
        <v>123</v>
      </c>
      <c r="D44" s="9" t="s">
        <v>124</v>
      </c>
      <c r="E44" s="9" t="s">
        <v>127</v>
      </c>
      <c r="F44" s="9" t="s">
        <v>51</v>
      </c>
      <c r="G44" s="6">
        <v>7.84</v>
      </c>
      <c r="H44" s="6">
        <v>7.84</v>
      </c>
      <c r="I44" s="6">
        <v>0</v>
      </c>
      <c r="J44" s="11" t="s">
        <v>153</v>
      </c>
      <c r="K44" s="13" t="s">
        <v>154</v>
      </c>
    </row>
    <row r="45" spans="1:11" ht="28.5">
      <c r="A45" s="28">
        <v>38</v>
      </c>
      <c r="B45" s="29" t="s">
        <v>56</v>
      </c>
      <c r="C45" s="9" t="s">
        <v>123</v>
      </c>
      <c r="D45" s="9" t="s">
        <v>124</v>
      </c>
      <c r="E45" s="9" t="s">
        <v>127</v>
      </c>
      <c r="F45" s="9" t="s">
        <v>51</v>
      </c>
      <c r="G45" s="6">
        <v>7.9</v>
      </c>
      <c r="H45" s="6">
        <v>7.9</v>
      </c>
      <c r="I45" s="6">
        <v>0</v>
      </c>
      <c r="J45" s="11" t="s">
        <v>153</v>
      </c>
      <c r="K45" s="13" t="s">
        <v>154</v>
      </c>
    </row>
    <row r="46" spans="1:11" ht="28.5">
      <c r="A46" s="28">
        <v>39</v>
      </c>
      <c r="B46" s="29" t="s">
        <v>56</v>
      </c>
      <c r="C46" s="9" t="s">
        <v>123</v>
      </c>
      <c r="D46" s="9" t="s">
        <v>124</v>
      </c>
      <c r="E46" s="9" t="s">
        <v>127</v>
      </c>
      <c r="F46" s="9" t="s">
        <v>51</v>
      </c>
      <c r="G46" s="6">
        <v>4.47</v>
      </c>
      <c r="H46" s="6">
        <v>4.47</v>
      </c>
      <c r="I46" s="6">
        <v>0</v>
      </c>
      <c r="J46" s="14" t="s">
        <v>155</v>
      </c>
      <c r="K46" s="11"/>
    </row>
    <row r="47" spans="1:11" ht="28.5">
      <c r="A47" s="28">
        <v>40</v>
      </c>
      <c r="B47" s="29" t="s">
        <v>56</v>
      </c>
      <c r="C47" s="9" t="s">
        <v>123</v>
      </c>
      <c r="D47" s="9" t="s">
        <v>124</v>
      </c>
      <c r="E47" s="9" t="s">
        <v>127</v>
      </c>
      <c r="F47" s="9" t="s">
        <v>51</v>
      </c>
      <c r="G47" s="6">
        <v>76.16</v>
      </c>
      <c r="H47" s="6">
        <v>76.16</v>
      </c>
      <c r="I47" s="6">
        <v>0</v>
      </c>
      <c r="J47" s="14" t="s">
        <v>155</v>
      </c>
      <c r="K47" s="11"/>
    </row>
    <row r="48" spans="1:11" ht="28.5">
      <c r="A48" s="28">
        <v>41</v>
      </c>
      <c r="B48" s="29" t="s">
        <v>56</v>
      </c>
      <c r="C48" s="9" t="s">
        <v>123</v>
      </c>
      <c r="D48" s="9" t="s">
        <v>124</v>
      </c>
      <c r="E48" s="9" t="s">
        <v>127</v>
      </c>
      <c r="F48" s="9" t="s">
        <v>51</v>
      </c>
      <c r="G48" s="6">
        <v>3.2</v>
      </c>
      <c r="H48" s="6">
        <v>3.2</v>
      </c>
      <c r="I48" s="6">
        <v>0</v>
      </c>
      <c r="J48" s="11" t="s">
        <v>153</v>
      </c>
      <c r="K48" s="13" t="s">
        <v>154</v>
      </c>
    </row>
    <row r="49" spans="1:11" ht="28.5">
      <c r="A49" s="28">
        <v>42</v>
      </c>
      <c r="B49" s="29" t="s">
        <v>56</v>
      </c>
      <c r="C49" s="9" t="s">
        <v>123</v>
      </c>
      <c r="D49" s="9" t="s">
        <v>124</v>
      </c>
      <c r="E49" s="9" t="s">
        <v>127</v>
      </c>
      <c r="F49" s="9" t="s">
        <v>51</v>
      </c>
      <c r="G49" s="6">
        <v>1.79</v>
      </c>
      <c r="H49" s="6">
        <v>1.79</v>
      </c>
      <c r="I49" s="6">
        <v>0</v>
      </c>
      <c r="J49" s="11" t="s">
        <v>153</v>
      </c>
      <c r="K49" s="13" t="s">
        <v>154</v>
      </c>
    </row>
    <row r="50" spans="1:11" ht="28.5">
      <c r="A50" s="28">
        <v>43</v>
      </c>
      <c r="B50" s="29" t="s">
        <v>56</v>
      </c>
      <c r="C50" s="9" t="s">
        <v>123</v>
      </c>
      <c r="D50" s="9" t="s">
        <v>124</v>
      </c>
      <c r="E50" s="9" t="s">
        <v>127</v>
      </c>
      <c r="F50" s="9" t="s">
        <v>51</v>
      </c>
      <c r="G50" s="6">
        <v>10.86</v>
      </c>
      <c r="H50" s="6">
        <v>10.86</v>
      </c>
      <c r="I50" s="6">
        <v>0</v>
      </c>
      <c r="J50" s="11" t="s">
        <v>153</v>
      </c>
      <c r="K50" s="13" t="s">
        <v>154</v>
      </c>
    </row>
    <row r="51" spans="1:11" ht="28.5">
      <c r="A51" s="28">
        <v>44</v>
      </c>
      <c r="B51" s="29" t="s">
        <v>56</v>
      </c>
      <c r="C51" s="9" t="s">
        <v>123</v>
      </c>
      <c r="D51" s="9" t="s">
        <v>124</v>
      </c>
      <c r="E51" s="9" t="s">
        <v>127</v>
      </c>
      <c r="F51" s="9" t="s">
        <v>51</v>
      </c>
      <c r="G51" s="6">
        <v>21.84</v>
      </c>
      <c r="H51" s="6">
        <v>21.84</v>
      </c>
      <c r="I51" s="6">
        <v>0</v>
      </c>
      <c r="J51" s="11" t="s">
        <v>153</v>
      </c>
      <c r="K51" s="13" t="s">
        <v>154</v>
      </c>
    </row>
    <row r="52" spans="1:11" ht="28.5">
      <c r="A52" s="28">
        <v>45</v>
      </c>
      <c r="B52" s="29" t="s">
        <v>56</v>
      </c>
      <c r="C52" s="9" t="s">
        <v>123</v>
      </c>
      <c r="D52" s="9" t="s">
        <v>124</v>
      </c>
      <c r="E52" s="9" t="s">
        <v>127</v>
      </c>
      <c r="F52" s="9" t="s">
        <v>51</v>
      </c>
      <c r="G52" s="6">
        <v>63.84</v>
      </c>
      <c r="H52" s="6">
        <v>63.84</v>
      </c>
      <c r="I52" s="6">
        <v>0</v>
      </c>
      <c r="J52" s="11" t="s">
        <v>153</v>
      </c>
      <c r="K52" s="13" t="s">
        <v>154</v>
      </c>
    </row>
    <row r="53" spans="1:11" ht="28.5">
      <c r="A53" s="28">
        <v>46</v>
      </c>
      <c r="B53" s="29" t="s">
        <v>56</v>
      </c>
      <c r="C53" s="9" t="s">
        <v>123</v>
      </c>
      <c r="D53" s="9" t="s">
        <v>124</v>
      </c>
      <c r="E53" s="9" t="s">
        <v>127</v>
      </c>
      <c r="F53" s="9" t="s">
        <v>51</v>
      </c>
      <c r="G53" s="6">
        <v>2.3199999999999998</v>
      </c>
      <c r="H53" s="6">
        <v>2.3199999999999998</v>
      </c>
      <c r="I53" s="6">
        <v>0</v>
      </c>
      <c r="J53" s="11" t="s">
        <v>153</v>
      </c>
      <c r="K53" s="13" t="s">
        <v>154</v>
      </c>
    </row>
    <row r="54" spans="1:11" ht="28.5">
      <c r="A54" s="28">
        <v>47</v>
      </c>
      <c r="B54" s="29" t="s">
        <v>56</v>
      </c>
      <c r="C54" s="9" t="s">
        <v>123</v>
      </c>
      <c r="D54" s="9" t="s">
        <v>124</v>
      </c>
      <c r="E54" s="9" t="s">
        <v>127</v>
      </c>
      <c r="F54" s="9" t="s">
        <v>51</v>
      </c>
      <c r="G54" s="6">
        <v>29.1</v>
      </c>
      <c r="H54" s="6">
        <v>29.1</v>
      </c>
      <c r="I54" s="6">
        <v>0</v>
      </c>
      <c r="J54" s="15" t="s">
        <v>156</v>
      </c>
      <c r="K54" s="11"/>
    </row>
    <row r="55" spans="1:11" ht="28.5">
      <c r="A55" s="28">
        <v>48</v>
      </c>
      <c r="B55" s="29" t="s">
        <v>56</v>
      </c>
      <c r="C55" s="9" t="s">
        <v>123</v>
      </c>
      <c r="D55" s="9" t="s">
        <v>124</v>
      </c>
      <c r="E55" s="9" t="s">
        <v>127</v>
      </c>
      <c r="F55" s="9" t="s">
        <v>51</v>
      </c>
      <c r="G55" s="6">
        <v>100.8</v>
      </c>
      <c r="H55" s="6">
        <v>100.8</v>
      </c>
      <c r="I55" s="6">
        <v>0</v>
      </c>
      <c r="J55" s="11" t="s">
        <v>153</v>
      </c>
      <c r="K55" s="13" t="s">
        <v>154</v>
      </c>
    </row>
    <row r="56" spans="1:11" ht="28.5">
      <c r="A56" s="28">
        <v>49</v>
      </c>
      <c r="B56" s="29" t="s">
        <v>56</v>
      </c>
      <c r="C56" s="9" t="s">
        <v>123</v>
      </c>
      <c r="D56" s="9" t="s">
        <v>124</v>
      </c>
      <c r="E56" s="9" t="s">
        <v>127</v>
      </c>
      <c r="F56" s="9" t="s">
        <v>51</v>
      </c>
      <c r="G56" s="6">
        <v>23.59</v>
      </c>
      <c r="H56" s="6">
        <v>23.59</v>
      </c>
      <c r="I56" s="6">
        <v>0</v>
      </c>
      <c r="J56" s="11" t="s">
        <v>153</v>
      </c>
      <c r="K56" s="13" t="s">
        <v>154</v>
      </c>
    </row>
    <row r="57" spans="1:11" ht="28.5">
      <c r="A57" s="28">
        <v>50</v>
      </c>
      <c r="B57" s="29" t="s">
        <v>56</v>
      </c>
      <c r="C57" s="9" t="s">
        <v>123</v>
      </c>
      <c r="D57" s="9" t="s">
        <v>124</v>
      </c>
      <c r="E57" s="9" t="s">
        <v>127</v>
      </c>
      <c r="F57" s="9" t="s">
        <v>51</v>
      </c>
      <c r="G57" s="6">
        <v>43.12</v>
      </c>
      <c r="H57" s="6">
        <v>43.12</v>
      </c>
      <c r="I57" s="6">
        <v>0</v>
      </c>
      <c r="J57" s="11" t="s">
        <v>153</v>
      </c>
      <c r="K57" s="13" t="s">
        <v>154</v>
      </c>
    </row>
    <row r="58" spans="1:11" ht="28.5">
      <c r="A58" s="28">
        <v>51</v>
      </c>
      <c r="B58" s="29" t="s">
        <v>56</v>
      </c>
      <c r="C58" s="9" t="s">
        <v>123</v>
      </c>
      <c r="D58" s="9" t="s">
        <v>124</v>
      </c>
      <c r="E58" s="9" t="s">
        <v>127</v>
      </c>
      <c r="F58" s="9" t="s">
        <v>51</v>
      </c>
      <c r="G58" s="6">
        <v>114.24</v>
      </c>
      <c r="H58" s="6">
        <v>114.24</v>
      </c>
      <c r="I58" s="6">
        <v>0</v>
      </c>
      <c r="J58" s="11" t="s">
        <v>153</v>
      </c>
      <c r="K58" s="13" t="s">
        <v>154</v>
      </c>
    </row>
    <row r="59" spans="1:11" ht="28.5">
      <c r="A59" s="28">
        <v>52</v>
      </c>
      <c r="B59" s="29" t="s">
        <v>56</v>
      </c>
      <c r="C59" s="9" t="s">
        <v>123</v>
      </c>
      <c r="D59" s="9" t="s">
        <v>124</v>
      </c>
      <c r="E59" s="9" t="s">
        <v>127</v>
      </c>
      <c r="F59" s="9" t="s">
        <v>51</v>
      </c>
      <c r="G59" s="6">
        <v>8.06</v>
      </c>
      <c r="H59" s="6">
        <v>8.06</v>
      </c>
      <c r="I59" s="6">
        <v>0</v>
      </c>
      <c r="J59" s="11" t="s">
        <v>153</v>
      </c>
      <c r="K59" s="13" t="s">
        <v>154</v>
      </c>
    </row>
    <row r="60" spans="1:11" ht="28.5">
      <c r="A60" s="28">
        <v>53</v>
      </c>
      <c r="B60" s="29" t="s">
        <v>56</v>
      </c>
      <c r="C60" s="9" t="s">
        <v>123</v>
      </c>
      <c r="D60" s="9" t="s">
        <v>124</v>
      </c>
      <c r="E60" s="9" t="s">
        <v>127</v>
      </c>
      <c r="F60" s="9" t="s">
        <v>51</v>
      </c>
      <c r="G60" s="6">
        <v>14.78</v>
      </c>
      <c r="H60" s="6">
        <v>14.78</v>
      </c>
      <c r="I60" s="6">
        <v>0</v>
      </c>
      <c r="J60" s="11" t="s">
        <v>153</v>
      </c>
      <c r="K60" s="13" t="s">
        <v>154</v>
      </c>
    </row>
    <row r="61" spans="1:11" ht="28.5">
      <c r="A61" s="28">
        <v>54</v>
      </c>
      <c r="B61" s="29" t="s">
        <v>56</v>
      </c>
      <c r="C61" s="9" t="s">
        <v>123</v>
      </c>
      <c r="D61" s="9" t="s">
        <v>124</v>
      </c>
      <c r="E61" s="9" t="s">
        <v>127</v>
      </c>
      <c r="F61" s="9" t="s">
        <v>51</v>
      </c>
      <c r="G61" s="6">
        <v>49.54</v>
      </c>
      <c r="H61" s="6">
        <v>49.54</v>
      </c>
      <c r="I61" s="6">
        <v>0</v>
      </c>
      <c r="J61" s="14" t="s">
        <v>157</v>
      </c>
      <c r="K61" s="11"/>
    </row>
    <row r="62" spans="1:11" ht="28.5">
      <c r="A62" s="28">
        <v>55</v>
      </c>
      <c r="B62" s="29" t="s">
        <v>56</v>
      </c>
      <c r="C62" s="9" t="s">
        <v>123</v>
      </c>
      <c r="D62" s="9" t="s">
        <v>124</v>
      </c>
      <c r="E62" s="9" t="s">
        <v>127</v>
      </c>
      <c r="F62" s="9" t="s">
        <v>51</v>
      </c>
      <c r="G62" s="6">
        <v>3.36</v>
      </c>
      <c r="H62" s="6">
        <v>3.36</v>
      </c>
      <c r="I62" s="6">
        <v>0</v>
      </c>
      <c r="J62" s="11" t="s">
        <v>153</v>
      </c>
      <c r="K62" s="13" t="s">
        <v>154</v>
      </c>
    </row>
    <row r="63" spans="1:11" ht="28.5">
      <c r="A63" s="28">
        <v>56</v>
      </c>
      <c r="B63" s="29" t="s">
        <v>56</v>
      </c>
      <c r="C63" s="9" t="s">
        <v>123</v>
      </c>
      <c r="D63" s="9" t="s">
        <v>124</v>
      </c>
      <c r="E63" s="9" t="s">
        <v>127</v>
      </c>
      <c r="F63" s="9" t="s">
        <v>51</v>
      </c>
      <c r="G63" s="6">
        <v>2.58</v>
      </c>
      <c r="H63" s="6">
        <v>2.58</v>
      </c>
      <c r="I63" s="6">
        <v>0</v>
      </c>
      <c r="J63" s="11" t="s">
        <v>153</v>
      </c>
      <c r="K63" s="13" t="s">
        <v>154</v>
      </c>
    </row>
    <row r="64" spans="1:11" ht="28.5">
      <c r="A64" s="28">
        <v>57</v>
      </c>
      <c r="B64" s="29" t="s">
        <v>56</v>
      </c>
      <c r="C64" s="9" t="s">
        <v>123</v>
      </c>
      <c r="D64" s="9" t="s">
        <v>124</v>
      </c>
      <c r="E64" s="9" t="s">
        <v>127</v>
      </c>
      <c r="F64" s="9" t="s">
        <v>51</v>
      </c>
      <c r="G64" s="6">
        <v>29.57</v>
      </c>
      <c r="H64" s="6">
        <v>29.57</v>
      </c>
      <c r="I64" s="6">
        <v>0</v>
      </c>
      <c r="J64" s="11" t="s">
        <v>153</v>
      </c>
      <c r="K64" s="13" t="s">
        <v>154</v>
      </c>
    </row>
    <row r="65" spans="1:11" ht="28.5">
      <c r="A65" s="28">
        <v>58</v>
      </c>
      <c r="B65" s="29" t="s">
        <v>56</v>
      </c>
      <c r="C65" s="9" t="s">
        <v>123</v>
      </c>
      <c r="D65" s="9" t="s">
        <v>124</v>
      </c>
      <c r="E65" s="9" t="s">
        <v>127</v>
      </c>
      <c r="F65" s="9" t="s">
        <v>51</v>
      </c>
      <c r="G65" s="6">
        <v>12.77</v>
      </c>
      <c r="H65" s="6">
        <v>12.77</v>
      </c>
      <c r="I65" s="6">
        <v>0</v>
      </c>
      <c r="J65" s="11" t="s">
        <v>153</v>
      </c>
      <c r="K65" s="13" t="s">
        <v>154</v>
      </c>
    </row>
    <row r="66" spans="1:11" ht="28.5">
      <c r="A66" s="28">
        <v>59</v>
      </c>
      <c r="B66" s="29" t="s">
        <v>56</v>
      </c>
      <c r="C66" s="9" t="s">
        <v>123</v>
      </c>
      <c r="D66" s="9" t="s">
        <v>124</v>
      </c>
      <c r="E66" s="9" t="s">
        <v>127</v>
      </c>
      <c r="F66" s="9" t="s">
        <v>51</v>
      </c>
      <c r="G66" s="6">
        <v>24.42</v>
      </c>
      <c r="H66" s="6">
        <v>24.42</v>
      </c>
      <c r="I66" s="6">
        <v>0</v>
      </c>
      <c r="J66" s="14" t="s">
        <v>157</v>
      </c>
      <c r="K66" s="11"/>
    </row>
    <row r="67" spans="1:11" ht="28.5">
      <c r="A67" s="28">
        <v>60</v>
      </c>
      <c r="B67" s="29" t="s">
        <v>56</v>
      </c>
      <c r="C67" s="9" t="s">
        <v>123</v>
      </c>
      <c r="D67" s="9" t="s">
        <v>124</v>
      </c>
      <c r="E67" s="9" t="s">
        <v>127</v>
      </c>
      <c r="F67" s="9" t="s">
        <v>51</v>
      </c>
      <c r="G67" s="6">
        <v>31.28</v>
      </c>
      <c r="H67" s="6">
        <v>31.28</v>
      </c>
      <c r="I67" s="6">
        <v>0</v>
      </c>
      <c r="J67" s="11" t="s">
        <v>153</v>
      </c>
      <c r="K67" s="13" t="s">
        <v>154</v>
      </c>
    </row>
    <row r="68" spans="1:11" ht="28.5">
      <c r="A68" s="28">
        <v>61</v>
      </c>
      <c r="B68" s="29" t="s">
        <v>56</v>
      </c>
      <c r="C68" s="9" t="s">
        <v>123</v>
      </c>
      <c r="D68" s="9" t="s">
        <v>124</v>
      </c>
      <c r="E68" s="9" t="s">
        <v>127</v>
      </c>
      <c r="F68" s="9" t="s">
        <v>51</v>
      </c>
      <c r="G68" s="6">
        <v>45.54</v>
      </c>
      <c r="H68" s="6">
        <v>45.54</v>
      </c>
      <c r="I68" s="6">
        <v>0</v>
      </c>
      <c r="J68" s="11" t="s">
        <v>153</v>
      </c>
      <c r="K68" s="13" t="s">
        <v>154</v>
      </c>
    </row>
    <row r="69" spans="1:11" ht="28.5">
      <c r="A69" s="28">
        <v>62</v>
      </c>
      <c r="B69" s="29" t="s">
        <v>56</v>
      </c>
      <c r="C69" s="9" t="s">
        <v>123</v>
      </c>
      <c r="D69" s="9" t="s">
        <v>124</v>
      </c>
      <c r="E69" s="9" t="s">
        <v>127</v>
      </c>
      <c r="F69" s="9" t="s">
        <v>51</v>
      </c>
      <c r="G69" s="6">
        <v>32.03</v>
      </c>
      <c r="H69" s="6">
        <v>32.03</v>
      </c>
      <c r="I69" s="6">
        <v>0</v>
      </c>
      <c r="J69" s="11" t="s">
        <v>153</v>
      </c>
      <c r="K69" s="13" t="s">
        <v>154</v>
      </c>
    </row>
    <row r="70" spans="1:11" ht="28.5">
      <c r="A70" s="28">
        <v>63</v>
      </c>
      <c r="B70" s="29" t="s">
        <v>56</v>
      </c>
      <c r="C70" s="9" t="s">
        <v>123</v>
      </c>
      <c r="D70" s="9" t="s">
        <v>124</v>
      </c>
      <c r="E70" s="9" t="s">
        <v>127</v>
      </c>
      <c r="F70" s="9" t="s">
        <v>51</v>
      </c>
      <c r="G70" s="6">
        <v>5.38</v>
      </c>
      <c r="H70" s="6">
        <v>5.38</v>
      </c>
      <c r="I70" s="6">
        <v>0</v>
      </c>
      <c r="J70" s="11" t="s">
        <v>153</v>
      </c>
      <c r="K70" s="13" t="s">
        <v>154</v>
      </c>
    </row>
    <row r="71" spans="1:11" ht="28.5">
      <c r="A71" s="28">
        <v>64</v>
      </c>
      <c r="B71" s="29" t="s">
        <v>56</v>
      </c>
      <c r="C71" s="9" t="s">
        <v>123</v>
      </c>
      <c r="D71" s="9" t="s">
        <v>124</v>
      </c>
      <c r="E71" s="9" t="s">
        <v>127</v>
      </c>
      <c r="F71" s="9" t="s">
        <v>51</v>
      </c>
      <c r="G71" s="6">
        <v>14.09</v>
      </c>
      <c r="H71" s="6">
        <v>14.09</v>
      </c>
      <c r="I71" s="6">
        <v>0</v>
      </c>
      <c r="J71" s="14" t="s">
        <v>157</v>
      </c>
      <c r="K71" s="11"/>
    </row>
    <row r="72" spans="1:11" ht="28.5">
      <c r="A72" s="28">
        <v>65</v>
      </c>
      <c r="B72" s="29" t="s">
        <v>56</v>
      </c>
      <c r="C72" s="9" t="s">
        <v>123</v>
      </c>
      <c r="D72" s="9" t="s">
        <v>124</v>
      </c>
      <c r="E72" s="9" t="s">
        <v>127</v>
      </c>
      <c r="F72" s="9" t="s">
        <v>51</v>
      </c>
      <c r="G72" s="6">
        <v>10.62</v>
      </c>
      <c r="H72" s="6">
        <v>10.62</v>
      </c>
      <c r="I72" s="6">
        <v>0</v>
      </c>
      <c r="J72" s="11" t="s">
        <v>153</v>
      </c>
      <c r="K72" s="13" t="s">
        <v>154</v>
      </c>
    </row>
    <row r="73" spans="1:11" ht="28.5">
      <c r="A73" s="28">
        <v>66</v>
      </c>
      <c r="B73" s="29" t="s">
        <v>56</v>
      </c>
      <c r="C73" s="9" t="s">
        <v>123</v>
      </c>
      <c r="D73" s="9" t="s">
        <v>124</v>
      </c>
      <c r="E73" s="9" t="s">
        <v>127</v>
      </c>
      <c r="F73" s="9" t="s">
        <v>51</v>
      </c>
      <c r="G73" s="6">
        <v>1863.67</v>
      </c>
      <c r="H73" s="6">
        <v>1863.67</v>
      </c>
      <c r="I73" s="6">
        <v>0</v>
      </c>
      <c r="J73" s="14" t="s">
        <v>158</v>
      </c>
      <c r="K73" s="11"/>
    </row>
    <row r="74" spans="1:11" ht="28.5">
      <c r="A74" s="28">
        <v>67</v>
      </c>
      <c r="B74" s="29" t="s">
        <v>56</v>
      </c>
      <c r="C74" s="9" t="s">
        <v>123</v>
      </c>
      <c r="D74" s="9" t="s">
        <v>124</v>
      </c>
      <c r="E74" s="9" t="s">
        <v>127</v>
      </c>
      <c r="F74" s="9" t="s">
        <v>51</v>
      </c>
      <c r="G74" s="6">
        <v>40.32</v>
      </c>
      <c r="H74" s="6">
        <v>40.32</v>
      </c>
      <c r="I74" s="6">
        <v>0</v>
      </c>
      <c r="J74" s="11" t="s">
        <v>153</v>
      </c>
      <c r="K74" s="13" t="s">
        <v>154</v>
      </c>
    </row>
    <row r="75" spans="1:11" ht="28.5">
      <c r="A75" s="28">
        <v>68</v>
      </c>
      <c r="B75" s="29" t="s">
        <v>56</v>
      </c>
      <c r="C75" s="9" t="s">
        <v>123</v>
      </c>
      <c r="D75" s="9" t="s">
        <v>125</v>
      </c>
      <c r="E75" s="9" t="s">
        <v>128</v>
      </c>
      <c r="F75" s="9" t="s">
        <v>51</v>
      </c>
      <c r="G75" s="6">
        <v>53.89</v>
      </c>
      <c r="H75" s="6">
        <v>53.86</v>
      </c>
      <c r="I75" s="6">
        <v>0</v>
      </c>
      <c r="J75" s="14" t="s">
        <v>159</v>
      </c>
      <c r="K75" s="11"/>
    </row>
    <row r="76" spans="1:11" ht="28.5">
      <c r="A76" s="28">
        <v>69</v>
      </c>
      <c r="B76" s="29" t="s">
        <v>56</v>
      </c>
      <c r="C76" s="9" t="s">
        <v>123</v>
      </c>
      <c r="D76" s="9" t="s">
        <v>125</v>
      </c>
      <c r="E76" s="9" t="s">
        <v>128</v>
      </c>
      <c r="F76" s="9" t="s">
        <v>51</v>
      </c>
      <c r="G76" s="6">
        <v>56.92</v>
      </c>
      <c r="H76" s="6">
        <v>56.92</v>
      </c>
      <c r="I76" s="6">
        <v>0</v>
      </c>
      <c r="J76" s="14" t="s">
        <v>159</v>
      </c>
      <c r="K76" s="11"/>
    </row>
    <row r="77" spans="1:11" ht="28.5">
      <c r="A77" s="28">
        <v>70</v>
      </c>
      <c r="B77" s="29" t="s">
        <v>56</v>
      </c>
      <c r="C77" s="9" t="s">
        <v>123</v>
      </c>
      <c r="D77" s="9" t="s">
        <v>125</v>
      </c>
      <c r="E77" s="9" t="s">
        <v>128</v>
      </c>
      <c r="F77" s="9" t="s">
        <v>51</v>
      </c>
      <c r="G77" s="6">
        <v>38.64</v>
      </c>
      <c r="H77" s="6">
        <v>38.64</v>
      </c>
      <c r="I77" s="6">
        <v>0</v>
      </c>
      <c r="J77" s="14" t="s">
        <v>160</v>
      </c>
      <c r="K77" s="11"/>
    </row>
    <row r="78" spans="1:11" ht="28.5">
      <c r="A78" s="28">
        <v>71</v>
      </c>
      <c r="B78" s="29" t="s">
        <v>56</v>
      </c>
      <c r="C78" s="9" t="s">
        <v>123</v>
      </c>
      <c r="D78" s="9" t="s">
        <v>125</v>
      </c>
      <c r="E78" s="9" t="s">
        <v>128</v>
      </c>
      <c r="F78" s="9" t="s">
        <v>51</v>
      </c>
      <c r="G78" s="6">
        <v>138.79</v>
      </c>
      <c r="H78" s="6">
        <v>138.79</v>
      </c>
      <c r="I78" s="6">
        <v>0</v>
      </c>
      <c r="J78" s="14" t="s">
        <v>161</v>
      </c>
      <c r="K78" s="11"/>
    </row>
    <row r="79" spans="1:11" ht="28.5">
      <c r="A79" s="28">
        <v>72</v>
      </c>
      <c r="B79" s="29" t="s">
        <v>56</v>
      </c>
      <c r="C79" s="9" t="s">
        <v>123</v>
      </c>
      <c r="D79" s="9" t="s">
        <v>125</v>
      </c>
      <c r="E79" s="9" t="s">
        <v>128</v>
      </c>
      <c r="F79" s="9" t="s">
        <v>51</v>
      </c>
      <c r="G79" s="6">
        <v>47.51</v>
      </c>
      <c r="H79" s="6">
        <v>47.51</v>
      </c>
      <c r="I79" s="6">
        <v>0</v>
      </c>
      <c r="J79" s="11" t="s">
        <v>153</v>
      </c>
      <c r="K79" s="13" t="s">
        <v>154</v>
      </c>
    </row>
    <row r="80" spans="1:11" ht="28.5">
      <c r="A80" s="28">
        <v>73</v>
      </c>
      <c r="B80" s="29" t="s">
        <v>56</v>
      </c>
      <c r="C80" s="9" t="s">
        <v>123</v>
      </c>
      <c r="D80" s="9" t="s">
        <v>125</v>
      </c>
      <c r="E80" s="9" t="s">
        <v>128</v>
      </c>
      <c r="F80" s="9" t="s">
        <v>51</v>
      </c>
      <c r="G80" s="6">
        <v>11.37</v>
      </c>
      <c r="H80" s="6">
        <v>11.37</v>
      </c>
      <c r="I80" s="6">
        <v>0</v>
      </c>
      <c r="J80" s="14" t="s">
        <v>162</v>
      </c>
      <c r="K80" s="11"/>
    </row>
    <row r="81" spans="1:11" ht="28.5">
      <c r="A81" s="28">
        <v>74</v>
      </c>
      <c r="B81" s="29" t="s">
        <v>56</v>
      </c>
      <c r="C81" s="9" t="s">
        <v>123</v>
      </c>
      <c r="D81" s="9" t="s">
        <v>125</v>
      </c>
      <c r="E81" s="9" t="s">
        <v>128</v>
      </c>
      <c r="F81" s="9" t="s">
        <v>51</v>
      </c>
      <c r="G81" s="6">
        <v>100.8</v>
      </c>
      <c r="H81" s="6">
        <v>100.8</v>
      </c>
      <c r="I81" s="6">
        <v>0</v>
      </c>
      <c r="J81" s="11" t="s">
        <v>153</v>
      </c>
      <c r="K81" s="13" t="s">
        <v>154</v>
      </c>
    </row>
    <row r="82" spans="1:11" ht="28.5">
      <c r="A82" s="28">
        <v>75</v>
      </c>
      <c r="B82" s="29" t="s">
        <v>56</v>
      </c>
      <c r="C82" s="9" t="s">
        <v>123</v>
      </c>
      <c r="D82" s="9" t="s">
        <v>125</v>
      </c>
      <c r="E82" s="9" t="s">
        <v>128</v>
      </c>
      <c r="F82" s="9" t="s">
        <v>51</v>
      </c>
      <c r="G82" s="6">
        <v>41.35</v>
      </c>
      <c r="H82" s="6">
        <v>41.35</v>
      </c>
      <c r="I82" s="6">
        <v>0</v>
      </c>
      <c r="J82" s="14" t="s">
        <v>159</v>
      </c>
      <c r="K82" s="11"/>
    </row>
    <row r="83" spans="1:11" ht="28.5">
      <c r="A83" s="28">
        <v>76</v>
      </c>
      <c r="B83" s="29" t="s">
        <v>56</v>
      </c>
      <c r="C83" s="9" t="s">
        <v>123</v>
      </c>
      <c r="D83" s="9" t="s">
        <v>125</v>
      </c>
      <c r="E83" s="9" t="s">
        <v>128</v>
      </c>
      <c r="F83" s="9" t="s">
        <v>51</v>
      </c>
      <c r="G83" s="6">
        <v>45.64</v>
      </c>
      <c r="H83" s="6">
        <v>45.64</v>
      </c>
      <c r="I83" s="6">
        <v>0</v>
      </c>
      <c r="J83" s="14" t="s">
        <v>159</v>
      </c>
      <c r="K83" s="11"/>
    </row>
    <row r="84" spans="1:11" ht="28.5">
      <c r="A84" s="28">
        <v>77</v>
      </c>
      <c r="B84" s="29" t="s">
        <v>56</v>
      </c>
      <c r="C84" s="9" t="s">
        <v>123</v>
      </c>
      <c r="D84" s="9" t="s">
        <v>125</v>
      </c>
      <c r="E84" s="9" t="s">
        <v>128</v>
      </c>
      <c r="F84" s="9" t="s">
        <v>51</v>
      </c>
      <c r="G84" s="6">
        <v>23.52</v>
      </c>
      <c r="H84" s="6">
        <v>23.52</v>
      </c>
      <c r="I84" s="6">
        <v>0</v>
      </c>
      <c r="J84" s="14" t="s">
        <v>159</v>
      </c>
      <c r="K84" s="11"/>
    </row>
    <row r="85" spans="1:11" ht="28.5">
      <c r="A85" s="28">
        <v>78</v>
      </c>
      <c r="B85" s="29" t="s">
        <v>56</v>
      </c>
      <c r="C85" s="9" t="s">
        <v>123</v>
      </c>
      <c r="D85" s="9" t="s">
        <v>125</v>
      </c>
      <c r="E85" s="9" t="s">
        <v>128</v>
      </c>
      <c r="F85" s="9" t="s">
        <v>51</v>
      </c>
      <c r="G85" s="6">
        <v>42</v>
      </c>
      <c r="H85" s="6">
        <v>42</v>
      </c>
      <c r="I85" s="6">
        <v>0</v>
      </c>
      <c r="J85" s="14" t="s">
        <v>162</v>
      </c>
      <c r="K85" s="11"/>
    </row>
    <row r="86" spans="1:11" ht="28.5">
      <c r="A86" s="28">
        <v>79</v>
      </c>
      <c r="B86" s="29" t="s">
        <v>56</v>
      </c>
      <c r="C86" s="9" t="s">
        <v>123</v>
      </c>
      <c r="D86" s="9" t="s">
        <v>125</v>
      </c>
      <c r="E86" s="9" t="s">
        <v>128</v>
      </c>
      <c r="F86" s="9" t="s">
        <v>51</v>
      </c>
      <c r="G86" s="6">
        <v>2.63</v>
      </c>
      <c r="H86" s="6">
        <v>2.63</v>
      </c>
      <c r="I86" s="6">
        <v>0</v>
      </c>
      <c r="J86" s="14" t="s">
        <v>162</v>
      </c>
      <c r="K86" s="11"/>
    </row>
    <row r="87" spans="1:11" ht="28.5">
      <c r="A87" s="28">
        <v>80</v>
      </c>
      <c r="B87" s="29" t="s">
        <v>56</v>
      </c>
      <c r="C87" s="9" t="s">
        <v>123</v>
      </c>
      <c r="D87" s="9" t="s">
        <v>125</v>
      </c>
      <c r="E87" s="9" t="s">
        <v>128</v>
      </c>
      <c r="F87" s="9" t="s">
        <v>51</v>
      </c>
      <c r="G87" s="6">
        <v>40.380000000000003</v>
      </c>
      <c r="H87" s="6">
        <v>40.380000000000003</v>
      </c>
      <c r="I87" s="6">
        <v>0</v>
      </c>
      <c r="J87" s="11" t="s">
        <v>153</v>
      </c>
      <c r="K87" s="13" t="s">
        <v>154</v>
      </c>
    </row>
    <row r="88" spans="1:11" ht="28.5">
      <c r="A88" s="28">
        <v>81</v>
      </c>
      <c r="B88" s="29" t="s">
        <v>56</v>
      </c>
      <c r="C88" s="9" t="s">
        <v>123</v>
      </c>
      <c r="D88" s="9" t="s">
        <v>125</v>
      </c>
      <c r="E88" s="9" t="s">
        <v>128</v>
      </c>
      <c r="F88" s="9" t="s">
        <v>51</v>
      </c>
      <c r="G88" s="6">
        <v>675.49</v>
      </c>
      <c r="H88" s="6">
        <v>675.49</v>
      </c>
      <c r="I88" s="6">
        <v>0</v>
      </c>
      <c r="J88" s="14" t="s">
        <v>161</v>
      </c>
      <c r="K88" s="11"/>
    </row>
    <row r="89" spans="1:11" ht="28.5">
      <c r="A89" s="28">
        <v>82</v>
      </c>
      <c r="B89" s="29" t="s">
        <v>56</v>
      </c>
      <c r="C89" s="9" t="s">
        <v>123</v>
      </c>
      <c r="D89" s="9" t="s">
        <v>125</v>
      </c>
      <c r="E89" s="9" t="s">
        <v>128</v>
      </c>
      <c r="F89" s="9" t="s">
        <v>51</v>
      </c>
      <c r="G89" s="6">
        <v>15.28</v>
      </c>
      <c r="H89" s="6">
        <v>15.28</v>
      </c>
      <c r="I89" s="6">
        <v>0</v>
      </c>
      <c r="J89" s="14" t="s">
        <v>159</v>
      </c>
      <c r="K89" s="11"/>
    </row>
    <row r="90" spans="1:11" ht="28.5">
      <c r="A90" s="28">
        <v>83</v>
      </c>
      <c r="B90" s="29" t="s">
        <v>56</v>
      </c>
      <c r="C90" s="9" t="s">
        <v>123</v>
      </c>
      <c r="D90" s="9" t="s">
        <v>125</v>
      </c>
      <c r="E90" s="9" t="s">
        <v>128</v>
      </c>
      <c r="F90" s="9" t="s">
        <v>51</v>
      </c>
      <c r="G90" s="6">
        <v>22.09</v>
      </c>
      <c r="H90" s="6">
        <v>22.09</v>
      </c>
      <c r="I90" s="6">
        <v>0</v>
      </c>
      <c r="J90" s="14" t="s">
        <v>162</v>
      </c>
      <c r="K90" s="11"/>
    </row>
    <row r="91" spans="1:11" ht="28.5">
      <c r="A91" s="28">
        <v>84</v>
      </c>
      <c r="B91" s="29" t="s">
        <v>56</v>
      </c>
      <c r="C91" s="9" t="s">
        <v>123</v>
      </c>
      <c r="D91" s="9" t="s">
        <v>125</v>
      </c>
      <c r="E91" s="9" t="s">
        <v>128</v>
      </c>
      <c r="F91" s="9" t="s">
        <v>51</v>
      </c>
      <c r="G91" s="6">
        <v>56.99</v>
      </c>
      <c r="H91" s="6">
        <v>56.99</v>
      </c>
      <c r="I91" s="6">
        <v>0</v>
      </c>
      <c r="J91" s="14" t="s">
        <v>163</v>
      </c>
      <c r="K91" s="11"/>
    </row>
    <row r="92" spans="1:11" ht="28.5">
      <c r="A92" s="28">
        <v>85</v>
      </c>
      <c r="B92" s="29" t="s">
        <v>56</v>
      </c>
      <c r="C92" s="9" t="s">
        <v>123</v>
      </c>
      <c r="D92" s="9" t="s">
        <v>125</v>
      </c>
      <c r="E92" s="9" t="s">
        <v>128</v>
      </c>
      <c r="F92" s="9" t="s">
        <v>51</v>
      </c>
      <c r="G92" s="6">
        <v>315.25</v>
      </c>
      <c r="H92" s="6">
        <v>315.25</v>
      </c>
      <c r="I92" s="6">
        <v>0</v>
      </c>
      <c r="J92" s="14" t="s">
        <v>163</v>
      </c>
      <c r="K92" s="11"/>
    </row>
    <row r="93" spans="1:11" ht="28.5">
      <c r="A93" s="28">
        <v>86</v>
      </c>
      <c r="B93" s="29" t="s">
        <v>56</v>
      </c>
      <c r="C93" s="9" t="s">
        <v>123</v>
      </c>
      <c r="D93" s="9" t="s">
        <v>125</v>
      </c>
      <c r="E93" s="9" t="s">
        <v>128</v>
      </c>
      <c r="F93" s="9" t="s">
        <v>51</v>
      </c>
      <c r="G93" s="6">
        <v>211.81</v>
      </c>
      <c r="H93" s="6">
        <v>211.81</v>
      </c>
      <c r="I93" s="6">
        <v>0</v>
      </c>
      <c r="J93" s="14" t="s">
        <v>163</v>
      </c>
      <c r="K93" s="11"/>
    </row>
    <row r="94" spans="1:11" ht="28.5">
      <c r="A94" s="28">
        <v>87</v>
      </c>
      <c r="B94" s="29" t="s">
        <v>56</v>
      </c>
      <c r="C94" s="9" t="s">
        <v>123</v>
      </c>
      <c r="D94" s="9" t="s">
        <v>125</v>
      </c>
      <c r="E94" s="9" t="s">
        <v>128</v>
      </c>
      <c r="F94" s="9" t="s">
        <v>51</v>
      </c>
      <c r="G94" s="6">
        <v>14</v>
      </c>
      <c r="H94" s="6">
        <v>14</v>
      </c>
      <c r="I94" s="6">
        <v>0</v>
      </c>
      <c r="J94" s="14" t="s">
        <v>160</v>
      </c>
      <c r="K94" s="11"/>
    </row>
    <row r="95" spans="1:11" ht="42.75">
      <c r="A95" s="28">
        <v>88</v>
      </c>
      <c r="B95" s="29" t="s">
        <v>56</v>
      </c>
      <c r="C95" s="9" t="s">
        <v>123</v>
      </c>
      <c r="D95" s="9" t="s">
        <v>125</v>
      </c>
      <c r="E95" s="9" t="s">
        <v>128</v>
      </c>
      <c r="F95" s="9" t="s">
        <v>51</v>
      </c>
      <c r="G95" s="6">
        <v>246.84</v>
      </c>
      <c r="H95" s="6">
        <v>246.84</v>
      </c>
      <c r="I95" s="6">
        <v>0</v>
      </c>
      <c r="J95" s="14" t="s">
        <v>164</v>
      </c>
      <c r="K95" s="11"/>
    </row>
    <row r="96" spans="1:11" ht="28.5">
      <c r="A96" s="28">
        <v>89</v>
      </c>
      <c r="B96" s="29" t="s">
        <v>56</v>
      </c>
      <c r="C96" s="9" t="s">
        <v>123</v>
      </c>
      <c r="D96" s="9" t="s">
        <v>125</v>
      </c>
      <c r="E96" s="9" t="s">
        <v>128</v>
      </c>
      <c r="F96" s="9" t="s">
        <v>51</v>
      </c>
      <c r="G96" s="6">
        <v>128.13</v>
      </c>
      <c r="H96" s="6"/>
      <c r="I96" s="6">
        <v>0</v>
      </c>
      <c r="J96" s="14" t="s">
        <v>160</v>
      </c>
      <c r="K96" s="11"/>
    </row>
    <row r="97" spans="1:11" ht="28.5">
      <c r="A97" s="28">
        <v>90</v>
      </c>
      <c r="B97" s="29" t="s">
        <v>56</v>
      </c>
      <c r="C97" s="9" t="s">
        <v>123</v>
      </c>
      <c r="D97" s="9" t="s">
        <v>126</v>
      </c>
      <c r="E97" s="9" t="s">
        <v>129</v>
      </c>
      <c r="F97" s="9" t="s">
        <v>51</v>
      </c>
      <c r="G97" s="6">
        <v>536.57000000000005</v>
      </c>
      <c r="H97" s="6">
        <v>536.57000000000005</v>
      </c>
      <c r="I97" s="6">
        <v>0</v>
      </c>
      <c r="J97" s="14" t="s">
        <v>165</v>
      </c>
      <c r="K97" s="11"/>
    </row>
    <row r="98" spans="1:11" ht="28.5">
      <c r="A98" s="28">
        <v>91</v>
      </c>
      <c r="B98" s="29" t="s">
        <v>56</v>
      </c>
      <c r="C98" s="9" t="s">
        <v>123</v>
      </c>
      <c r="D98" s="9" t="s">
        <v>126</v>
      </c>
      <c r="E98" s="9" t="s">
        <v>129</v>
      </c>
      <c r="F98" s="9" t="s">
        <v>51</v>
      </c>
      <c r="G98" s="6">
        <v>1035.3499999999999</v>
      </c>
      <c r="H98" s="6">
        <v>1035.3499999999999</v>
      </c>
      <c r="I98" s="6">
        <v>0</v>
      </c>
      <c r="J98" s="14" t="s">
        <v>165</v>
      </c>
      <c r="K98" s="11"/>
    </row>
    <row r="99" spans="1:11" ht="28.5">
      <c r="A99" s="28">
        <v>92</v>
      </c>
      <c r="B99" s="29" t="s">
        <v>56</v>
      </c>
      <c r="C99" s="9" t="s">
        <v>123</v>
      </c>
      <c r="D99" s="9" t="s">
        <v>126</v>
      </c>
      <c r="E99" s="9" t="s">
        <v>129</v>
      </c>
      <c r="F99" s="9" t="s">
        <v>51</v>
      </c>
      <c r="G99" s="6">
        <v>1998.93</v>
      </c>
      <c r="H99" s="6">
        <v>1998.93</v>
      </c>
      <c r="I99" s="6">
        <v>0</v>
      </c>
      <c r="J99" s="14" t="s">
        <v>165</v>
      </c>
      <c r="K99" s="11"/>
    </row>
    <row r="100" spans="1:11" ht="28.5">
      <c r="A100" s="28">
        <v>93</v>
      </c>
      <c r="B100" s="29" t="s">
        <v>56</v>
      </c>
      <c r="C100" s="9" t="s">
        <v>123</v>
      </c>
      <c r="D100" s="9" t="s">
        <v>126</v>
      </c>
      <c r="E100" s="9" t="s">
        <v>129</v>
      </c>
      <c r="F100" s="9" t="s">
        <v>51</v>
      </c>
      <c r="G100" s="6">
        <v>690.23</v>
      </c>
      <c r="H100" s="6">
        <v>690.23</v>
      </c>
      <c r="I100" s="6">
        <v>0</v>
      </c>
      <c r="J100" s="14" t="s">
        <v>165</v>
      </c>
      <c r="K100" s="11"/>
    </row>
    <row r="101" spans="1:11" ht="28.5">
      <c r="A101" s="28">
        <v>94</v>
      </c>
      <c r="B101" s="29" t="s">
        <v>56</v>
      </c>
      <c r="C101" s="9" t="s">
        <v>123</v>
      </c>
      <c r="D101" s="9" t="s">
        <v>126</v>
      </c>
      <c r="E101" s="9" t="s">
        <v>129</v>
      </c>
      <c r="F101" s="9" t="s">
        <v>51</v>
      </c>
      <c r="G101" s="6">
        <v>536.57000000000005</v>
      </c>
      <c r="H101" s="6">
        <v>536.57000000000005</v>
      </c>
      <c r="I101" s="6">
        <v>0</v>
      </c>
      <c r="J101" s="14" t="s">
        <v>165</v>
      </c>
      <c r="K101" s="11"/>
    </row>
    <row r="102" spans="1:11" ht="28.5">
      <c r="A102" s="28">
        <v>95</v>
      </c>
      <c r="B102" s="29" t="s">
        <v>56</v>
      </c>
      <c r="C102" s="9" t="s">
        <v>123</v>
      </c>
      <c r="D102" s="9" t="s">
        <v>126</v>
      </c>
      <c r="E102" s="9" t="s">
        <v>129</v>
      </c>
      <c r="F102" s="9" t="s">
        <v>51</v>
      </c>
      <c r="G102" s="6">
        <v>517.67999999999995</v>
      </c>
      <c r="H102" s="6">
        <v>517.67999999999995</v>
      </c>
      <c r="I102" s="6">
        <v>0</v>
      </c>
      <c r="J102" s="14" t="s">
        <v>165</v>
      </c>
      <c r="K102" s="11"/>
    </row>
    <row r="103" spans="1:11" ht="42.75">
      <c r="A103" s="28">
        <v>96</v>
      </c>
      <c r="B103" s="29" t="s">
        <v>56</v>
      </c>
      <c r="C103" s="9" t="s">
        <v>123</v>
      </c>
      <c r="D103" s="9" t="s">
        <v>124</v>
      </c>
      <c r="E103" s="9" t="s">
        <v>127</v>
      </c>
      <c r="F103" s="9" t="s">
        <v>51</v>
      </c>
      <c r="G103" s="6">
        <v>5.2799999999999994</v>
      </c>
      <c r="H103" s="6">
        <f>G103</f>
        <v>5.2799999999999994</v>
      </c>
      <c r="I103" s="6">
        <f>G103-H103</f>
        <v>0</v>
      </c>
      <c r="J103" s="1" t="s">
        <v>151</v>
      </c>
      <c r="K103" s="12" t="s">
        <v>152</v>
      </c>
    </row>
    <row r="104" spans="1:11" ht="42.75">
      <c r="A104" s="28">
        <v>97</v>
      </c>
      <c r="B104" s="29" t="s">
        <v>56</v>
      </c>
      <c r="C104" s="9" t="s">
        <v>123</v>
      </c>
      <c r="D104" s="9" t="s">
        <v>124</v>
      </c>
      <c r="E104" s="9" t="s">
        <v>127</v>
      </c>
      <c r="F104" s="9" t="s">
        <v>51</v>
      </c>
      <c r="G104" s="6">
        <v>5.64</v>
      </c>
      <c r="H104" s="6">
        <f t="shared" ref="H104:H116" si="2">G104</f>
        <v>5.64</v>
      </c>
      <c r="I104" s="6">
        <f t="shared" ref="I104:I116" si="3">G104-H104</f>
        <v>0</v>
      </c>
      <c r="J104" s="1" t="s">
        <v>151</v>
      </c>
      <c r="K104" s="12" t="s">
        <v>152</v>
      </c>
    </row>
    <row r="105" spans="1:11" ht="42.75">
      <c r="A105" s="28">
        <v>98</v>
      </c>
      <c r="B105" s="29" t="s">
        <v>56</v>
      </c>
      <c r="C105" s="9" t="s">
        <v>123</v>
      </c>
      <c r="D105" s="9" t="s">
        <v>124</v>
      </c>
      <c r="E105" s="9" t="s">
        <v>127</v>
      </c>
      <c r="F105" s="9" t="s">
        <v>51</v>
      </c>
      <c r="G105" s="6">
        <v>4.919999999999999</v>
      </c>
      <c r="H105" s="6">
        <f t="shared" si="2"/>
        <v>4.919999999999999</v>
      </c>
      <c r="I105" s="6">
        <f t="shared" si="3"/>
        <v>0</v>
      </c>
      <c r="J105" s="1" t="s">
        <v>151</v>
      </c>
      <c r="K105" s="12" t="s">
        <v>152</v>
      </c>
    </row>
    <row r="106" spans="1:11" ht="42.75">
      <c r="A106" s="28">
        <v>99</v>
      </c>
      <c r="B106" s="29" t="s">
        <v>56</v>
      </c>
      <c r="C106" s="9" t="s">
        <v>123</v>
      </c>
      <c r="D106" s="9" t="s">
        <v>124</v>
      </c>
      <c r="E106" s="9" t="s">
        <v>127</v>
      </c>
      <c r="F106" s="9" t="s">
        <v>51</v>
      </c>
      <c r="G106" s="6">
        <v>5.16</v>
      </c>
      <c r="H106" s="6">
        <f t="shared" si="2"/>
        <v>5.16</v>
      </c>
      <c r="I106" s="6">
        <f t="shared" si="3"/>
        <v>0</v>
      </c>
      <c r="J106" s="1" t="s">
        <v>151</v>
      </c>
      <c r="K106" s="12" t="s">
        <v>152</v>
      </c>
    </row>
    <row r="107" spans="1:11" ht="42.75">
      <c r="A107" s="28">
        <v>100</v>
      </c>
      <c r="B107" s="29" t="s">
        <v>56</v>
      </c>
      <c r="C107" s="9" t="s">
        <v>123</v>
      </c>
      <c r="D107" s="9" t="s">
        <v>124</v>
      </c>
      <c r="E107" s="9" t="s">
        <v>127</v>
      </c>
      <c r="F107" s="9" t="s">
        <v>51</v>
      </c>
      <c r="G107" s="6">
        <v>33.599999999999994</v>
      </c>
      <c r="H107" s="6">
        <f t="shared" si="2"/>
        <v>33.599999999999994</v>
      </c>
      <c r="I107" s="6">
        <f t="shared" si="3"/>
        <v>0</v>
      </c>
      <c r="J107" s="1" t="s">
        <v>151</v>
      </c>
      <c r="K107" s="12" t="s">
        <v>152</v>
      </c>
    </row>
    <row r="108" spans="1:11" ht="42.75">
      <c r="A108" s="28">
        <v>101</v>
      </c>
      <c r="B108" s="29" t="s">
        <v>56</v>
      </c>
      <c r="C108" s="9" t="s">
        <v>123</v>
      </c>
      <c r="D108" s="9" t="s">
        <v>124</v>
      </c>
      <c r="E108" s="9" t="s">
        <v>127</v>
      </c>
      <c r="F108" s="9" t="s">
        <v>51</v>
      </c>
      <c r="G108" s="6">
        <v>5.9759821428571422</v>
      </c>
      <c r="H108" s="6">
        <f t="shared" si="2"/>
        <v>5.9759821428571422</v>
      </c>
      <c r="I108" s="6">
        <f t="shared" si="3"/>
        <v>0</v>
      </c>
      <c r="J108" s="1" t="s">
        <v>151</v>
      </c>
      <c r="K108" s="12" t="s">
        <v>152</v>
      </c>
    </row>
    <row r="109" spans="1:11" ht="42.75">
      <c r="A109" s="28">
        <v>102</v>
      </c>
      <c r="B109" s="29" t="s">
        <v>56</v>
      </c>
      <c r="C109" s="9" t="s">
        <v>123</v>
      </c>
      <c r="D109" s="9" t="s">
        <v>124</v>
      </c>
      <c r="E109" s="9" t="s">
        <v>127</v>
      </c>
      <c r="F109" s="9" t="s">
        <v>51</v>
      </c>
      <c r="G109" s="6">
        <v>1.3199999999999998</v>
      </c>
      <c r="H109" s="6">
        <f t="shared" si="2"/>
        <v>1.3199999999999998</v>
      </c>
      <c r="I109" s="6">
        <f t="shared" si="3"/>
        <v>0</v>
      </c>
      <c r="J109" s="1" t="s">
        <v>151</v>
      </c>
      <c r="K109" s="12" t="s">
        <v>152</v>
      </c>
    </row>
    <row r="110" spans="1:11" ht="42.75">
      <c r="A110" s="28">
        <v>103</v>
      </c>
      <c r="B110" s="29" t="s">
        <v>56</v>
      </c>
      <c r="C110" s="9" t="s">
        <v>123</v>
      </c>
      <c r="D110" s="9" t="s">
        <v>124</v>
      </c>
      <c r="E110" s="9" t="s">
        <v>127</v>
      </c>
      <c r="F110" s="9" t="s">
        <v>51</v>
      </c>
      <c r="G110" s="6">
        <v>6.96</v>
      </c>
      <c r="H110" s="6">
        <f t="shared" si="2"/>
        <v>6.96</v>
      </c>
      <c r="I110" s="6">
        <f t="shared" si="3"/>
        <v>0</v>
      </c>
      <c r="J110" s="1" t="s">
        <v>151</v>
      </c>
      <c r="K110" s="12" t="s">
        <v>152</v>
      </c>
    </row>
    <row r="111" spans="1:11" ht="42.75">
      <c r="A111" s="28">
        <v>104</v>
      </c>
      <c r="B111" s="29" t="s">
        <v>56</v>
      </c>
      <c r="C111" s="9" t="s">
        <v>123</v>
      </c>
      <c r="D111" s="9" t="s">
        <v>124</v>
      </c>
      <c r="E111" s="9" t="s">
        <v>127</v>
      </c>
      <c r="F111" s="9" t="s">
        <v>51</v>
      </c>
      <c r="G111" s="6">
        <v>41.76</v>
      </c>
      <c r="H111" s="6">
        <f t="shared" si="2"/>
        <v>41.76</v>
      </c>
      <c r="I111" s="6">
        <f t="shared" si="3"/>
        <v>0</v>
      </c>
      <c r="J111" s="1" t="s">
        <v>151</v>
      </c>
      <c r="K111" s="12" t="s">
        <v>152</v>
      </c>
    </row>
    <row r="112" spans="1:11" ht="42.75">
      <c r="A112" s="28">
        <v>105</v>
      </c>
      <c r="B112" s="29" t="s">
        <v>56</v>
      </c>
      <c r="C112" s="9" t="s">
        <v>123</v>
      </c>
      <c r="D112" s="9" t="s">
        <v>124</v>
      </c>
      <c r="E112" s="9" t="s">
        <v>127</v>
      </c>
      <c r="F112" s="9" t="s">
        <v>51</v>
      </c>
      <c r="G112" s="6">
        <v>35.4</v>
      </c>
      <c r="H112" s="6">
        <f t="shared" si="2"/>
        <v>35.4</v>
      </c>
      <c r="I112" s="6">
        <f t="shared" si="3"/>
        <v>0</v>
      </c>
      <c r="J112" s="1" t="s">
        <v>151</v>
      </c>
      <c r="K112" s="12" t="s">
        <v>152</v>
      </c>
    </row>
    <row r="113" spans="1:11" ht="42.75">
      <c r="A113" s="28">
        <v>106</v>
      </c>
      <c r="B113" s="29" t="s">
        <v>56</v>
      </c>
      <c r="C113" s="9" t="s">
        <v>123</v>
      </c>
      <c r="D113" s="9" t="s">
        <v>124</v>
      </c>
      <c r="E113" s="9" t="s">
        <v>127</v>
      </c>
      <c r="F113" s="9" t="s">
        <v>51</v>
      </c>
      <c r="G113" s="6">
        <v>5.0399999999999991</v>
      </c>
      <c r="H113" s="6">
        <f t="shared" si="2"/>
        <v>5.0399999999999991</v>
      </c>
      <c r="I113" s="6">
        <f t="shared" si="3"/>
        <v>0</v>
      </c>
      <c r="J113" s="1" t="s">
        <v>151</v>
      </c>
      <c r="K113" s="12" t="s">
        <v>152</v>
      </c>
    </row>
    <row r="114" spans="1:11" ht="42.75">
      <c r="A114" s="28">
        <v>107</v>
      </c>
      <c r="B114" s="29" t="s">
        <v>56</v>
      </c>
      <c r="C114" s="9" t="s">
        <v>123</v>
      </c>
      <c r="D114" s="9" t="s">
        <v>124</v>
      </c>
      <c r="E114" s="9" t="s">
        <v>127</v>
      </c>
      <c r="F114" s="9" t="s">
        <v>51</v>
      </c>
      <c r="G114" s="6">
        <v>69.47999999999999</v>
      </c>
      <c r="H114" s="6">
        <f t="shared" si="2"/>
        <v>69.47999999999999</v>
      </c>
      <c r="I114" s="6">
        <f t="shared" si="3"/>
        <v>0</v>
      </c>
      <c r="J114" s="1" t="s">
        <v>151</v>
      </c>
      <c r="K114" s="12" t="s">
        <v>152</v>
      </c>
    </row>
    <row r="115" spans="1:11" ht="42.75">
      <c r="A115" s="28">
        <v>108</v>
      </c>
      <c r="B115" s="29" t="s">
        <v>56</v>
      </c>
      <c r="C115" s="9" t="s">
        <v>123</v>
      </c>
      <c r="D115" s="9" t="s">
        <v>124</v>
      </c>
      <c r="E115" s="9" t="s">
        <v>127</v>
      </c>
      <c r="F115" s="9" t="s">
        <v>51</v>
      </c>
      <c r="G115" s="6">
        <v>5.3999999999999995</v>
      </c>
      <c r="H115" s="6">
        <f t="shared" si="2"/>
        <v>5.3999999999999995</v>
      </c>
      <c r="I115" s="6">
        <f t="shared" si="3"/>
        <v>0</v>
      </c>
      <c r="J115" s="1" t="s">
        <v>151</v>
      </c>
      <c r="K115" s="12" t="s">
        <v>152</v>
      </c>
    </row>
    <row r="116" spans="1:11" ht="42.75">
      <c r="A116" s="28">
        <v>109</v>
      </c>
      <c r="B116" s="29" t="s">
        <v>56</v>
      </c>
      <c r="C116" s="9" t="s">
        <v>123</v>
      </c>
      <c r="D116" s="9" t="s">
        <v>124</v>
      </c>
      <c r="E116" s="9" t="s">
        <v>127</v>
      </c>
      <c r="F116" s="9" t="s">
        <v>51</v>
      </c>
      <c r="G116" s="6">
        <v>9</v>
      </c>
      <c r="H116" s="6">
        <f t="shared" si="2"/>
        <v>9</v>
      </c>
      <c r="I116" s="6">
        <f t="shared" si="3"/>
        <v>0</v>
      </c>
      <c r="J116" s="1" t="s">
        <v>151</v>
      </c>
      <c r="K116" s="12" t="s">
        <v>152</v>
      </c>
    </row>
    <row r="117" spans="1:11" ht="15">
      <c r="B117" s="16"/>
      <c r="C117" s="17"/>
      <c r="D117" s="17"/>
      <c r="E117" s="31"/>
      <c r="F117" s="32"/>
      <c r="G117" s="33"/>
      <c r="H117" s="33"/>
      <c r="I117" s="34"/>
      <c r="J117" s="35"/>
      <c r="K117" s="35"/>
    </row>
    <row r="118" spans="1:11" ht="15">
      <c r="B118" s="16"/>
      <c r="C118" s="17"/>
      <c r="D118" s="17"/>
      <c r="E118" s="31"/>
      <c r="F118" s="32" t="s">
        <v>10</v>
      </c>
      <c r="G118" s="40">
        <f>SUM(G8:G116)</f>
        <v>178980.94598214296</v>
      </c>
      <c r="H118" s="40">
        <f>SUM(H8:H116)</f>
        <v>228122.4759821429</v>
      </c>
      <c r="I118" s="36">
        <f>SUM(I8:I9)</f>
        <v>6540</v>
      </c>
      <c r="J118" s="35"/>
      <c r="K118" s="35"/>
    </row>
    <row r="119" spans="1:11" ht="15">
      <c r="B119" s="16"/>
      <c r="C119" s="17"/>
      <c r="D119" s="17"/>
      <c r="E119" s="31"/>
      <c r="F119" s="32"/>
      <c r="G119" s="33"/>
      <c r="H119" s="33"/>
      <c r="I119" s="34"/>
      <c r="J119" s="35"/>
      <c r="K119" s="35"/>
    </row>
    <row r="120" spans="1:11" ht="15">
      <c r="A120" s="4" t="s">
        <v>14</v>
      </c>
      <c r="B120" s="16"/>
      <c r="C120" s="16"/>
      <c r="D120" s="37"/>
      <c r="E120" s="31"/>
      <c r="F120" s="32"/>
      <c r="G120" s="33"/>
      <c r="H120" s="33"/>
      <c r="I120" s="34"/>
      <c r="J120" s="35"/>
      <c r="K120" s="35"/>
    </row>
    <row r="121" spans="1:11" ht="15">
      <c r="A121" s="4" t="s">
        <v>15</v>
      </c>
      <c r="B121" s="16"/>
      <c r="C121" s="16"/>
      <c r="D121" s="37"/>
      <c r="E121" s="31"/>
      <c r="F121" s="32"/>
      <c r="G121" s="33"/>
      <c r="H121" s="33"/>
      <c r="I121" s="34"/>
      <c r="J121" s="35"/>
      <c r="K121" s="35"/>
    </row>
    <row r="122" spans="1:11" ht="15">
      <c r="A122" s="18" t="s">
        <v>12</v>
      </c>
    </row>
    <row r="123" spans="1:11" ht="15">
      <c r="A123" s="18"/>
    </row>
    <row r="125" spans="1:11">
      <c r="A125" s="4" t="s">
        <v>13</v>
      </c>
    </row>
    <row r="126" spans="1:11">
      <c r="D126" s="4"/>
    </row>
    <row r="127" spans="1:11">
      <c r="D127" s="4"/>
    </row>
    <row r="128" spans="1:11" ht="15"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2:9" ht="15">
      <c r="B129" s="18"/>
      <c r="C129" s="18"/>
      <c r="D129" s="18"/>
      <c r="E129" s="18"/>
      <c r="F129" s="18"/>
      <c r="G129" s="18"/>
      <c r="H129" s="18"/>
      <c r="I129" s="18"/>
    </row>
    <row r="130" spans="2:9" ht="15">
      <c r="D130" s="4"/>
      <c r="G130" s="38"/>
      <c r="H130" s="20"/>
      <c r="I130" s="20"/>
    </row>
    <row r="131" spans="2:9" ht="15">
      <c r="D131" s="4"/>
      <c r="G131" s="38"/>
      <c r="H131" s="20"/>
      <c r="I131" s="20"/>
    </row>
    <row r="132" spans="2:9" ht="15">
      <c r="D132" s="4"/>
      <c r="G132" s="38"/>
      <c r="H132" s="20"/>
      <c r="I132" s="20"/>
    </row>
    <row r="145" spans="7:8">
      <c r="G145" s="3">
        <v>22437.5</v>
      </c>
      <c r="H145" s="39">
        <v>1614.72</v>
      </c>
    </row>
    <row r="146" spans="7:8">
      <c r="G146" s="3">
        <v>7140</v>
      </c>
      <c r="H146" s="39">
        <f>G146*12%</f>
        <v>856.8</v>
      </c>
    </row>
    <row r="147" spans="7:8">
      <c r="G147" s="3">
        <v>956.33</v>
      </c>
      <c r="H147" s="39">
        <f>G147*12%</f>
        <v>114.75960000000001</v>
      </c>
    </row>
    <row r="148" spans="7:8">
      <c r="G148" s="3">
        <v>600</v>
      </c>
      <c r="H148" s="39">
        <f>G148*12%</f>
        <v>72</v>
      </c>
    </row>
    <row r="149" spans="7:8">
      <c r="G149" s="34"/>
      <c r="H149" s="34"/>
    </row>
    <row r="150" spans="7:8">
      <c r="G150" s="2">
        <f>SUM(G145:G149)</f>
        <v>31133.83</v>
      </c>
      <c r="H150" s="2">
        <f>SUM(H145:H149)</f>
        <v>2658.2795999999998</v>
      </c>
    </row>
    <row r="153" spans="7:8">
      <c r="G153" s="3">
        <v>16006.93</v>
      </c>
      <c r="H153" s="39">
        <v>1614.72</v>
      </c>
    </row>
    <row r="154" spans="7:8">
      <c r="G154" s="3">
        <v>4998</v>
      </c>
      <c r="H154" s="39">
        <v>599.75999999999988</v>
      </c>
    </row>
    <row r="155" spans="7:8">
      <c r="G155" s="3">
        <v>956.33</v>
      </c>
      <c r="H155" s="39">
        <f>G155*12%</f>
        <v>114.75960000000001</v>
      </c>
    </row>
    <row r="156" spans="7:8">
      <c r="G156" s="3">
        <v>300</v>
      </c>
      <c r="H156" s="39">
        <f>G156*12%</f>
        <v>36</v>
      </c>
    </row>
    <row r="157" spans="7:8">
      <c r="G157" s="34"/>
      <c r="H157" s="34"/>
    </row>
    <row r="158" spans="7:8">
      <c r="G158" s="2">
        <f>SUM(G153:G157)</f>
        <v>22261.260000000002</v>
      </c>
      <c r="H158" s="2">
        <f>SUM(H153:H157)</f>
        <v>2365.2395999999999</v>
      </c>
    </row>
  </sheetData>
  <sortState xmlns:xlrd2="http://schemas.microsoft.com/office/spreadsheetml/2017/richdata2" ref="D10:K99">
    <sortCondition ref="J10:J99"/>
  </sortState>
  <mergeCells count="3">
    <mergeCell ref="A1:K1"/>
    <mergeCell ref="A2:K2"/>
    <mergeCell ref="A6:K6"/>
  </mergeCells>
  <pageMargins left="0.31496062992125984" right="0.31496062992125984" top="0.55118110236220474" bottom="0.55118110236220474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7315-124F-4759-98FB-FCA1433BD51B}">
  <dimension ref="A1:L158"/>
  <sheetViews>
    <sheetView topLeftCell="A9" zoomScale="60" zoomScaleNormal="60" workbookViewId="0">
      <selection activeCell="G96" sqref="G96"/>
    </sheetView>
  </sheetViews>
  <sheetFormatPr baseColWidth="10" defaultColWidth="11.42578125" defaultRowHeight="14.25"/>
  <cols>
    <col min="1" max="1" width="8.7109375" style="4" customWidth="1"/>
    <col min="2" max="2" width="19.85546875" style="4" bestFit="1" customWidth="1"/>
    <col min="3" max="3" width="21.42578125" style="4" bestFit="1" customWidth="1"/>
    <col min="4" max="4" width="28.140625" style="19" bestFit="1" customWidth="1"/>
    <col min="5" max="5" width="60" style="4" bestFit="1" customWidth="1"/>
    <col min="6" max="6" width="18.140625" style="4" customWidth="1"/>
    <col min="7" max="7" width="25.42578125" style="4" bestFit="1" customWidth="1"/>
    <col min="8" max="8" width="21.7109375" style="4" customWidth="1"/>
    <col min="9" max="9" width="22.42578125" style="4" customWidth="1"/>
    <col min="10" max="10" width="30.85546875" style="4" customWidth="1"/>
    <col min="11" max="11" width="18.85546875" style="4" bestFit="1" customWidth="1"/>
    <col min="12" max="12" width="20.42578125" style="4" customWidth="1"/>
    <col min="13" max="16384" width="11.42578125" style="4"/>
  </cols>
  <sheetData>
    <row r="1" spans="1:12" ht="15">
      <c r="A1" s="100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ht="15">
      <c r="A2" s="100" t="s">
        <v>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4" spans="1:12" ht="20.25">
      <c r="A4" s="105" t="s">
        <v>0</v>
      </c>
      <c r="B4" s="106"/>
      <c r="C4" s="107"/>
      <c r="D4" s="60" t="s">
        <v>20</v>
      </c>
      <c r="E4" s="23"/>
      <c r="F4" s="23"/>
      <c r="G4" s="23"/>
      <c r="H4" s="23"/>
      <c r="I4" s="23"/>
      <c r="J4" s="23"/>
      <c r="K4" s="23"/>
    </row>
    <row r="5" spans="1:12" ht="60" customHeight="1">
      <c r="A5" s="102" t="s">
        <v>1</v>
      </c>
      <c r="B5" s="103"/>
      <c r="C5" s="104"/>
      <c r="D5" s="61">
        <v>243071.92</v>
      </c>
      <c r="E5" s="25"/>
      <c r="F5" s="23"/>
      <c r="G5" s="23"/>
      <c r="H5" s="23"/>
      <c r="I5" s="23"/>
      <c r="J5" s="23"/>
      <c r="K5" s="23"/>
    </row>
    <row r="6" spans="1:12" ht="15">
      <c r="A6" s="101" t="s">
        <v>166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2" ht="45">
      <c r="A7" s="26" t="s">
        <v>2</v>
      </c>
      <c r="B7" s="26" t="s">
        <v>19</v>
      </c>
      <c r="C7" s="26" t="s">
        <v>18</v>
      </c>
      <c r="D7" s="26" t="s">
        <v>3</v>
      </c>
      <c r="E7" s="26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17</v>
      </c>
      <c r="K7" s="27" t="s">
        <v>9</v>
      </c>
    </row>
    <row r="8" spans="1:12" ht="42.75">
      <c r="A8" s="54">
        <v>1</v>
      </c>
      <c r="B8" s="55" t="s">
        <v>49</v>
      </c>
      <c r="C8" s="55" t="s">
        <v>21</v>
      </c>
      <c r="D8" s="56" t="s">
        <v>22</v>
      </c>
      <c r="E8" s="56" t="s">
        <v>23</v>
      </c>
      <c r="F8" s="56" t="s">
        <v>30</v>
      </c>
      <c r="G8" s="57">
        <v>60705</v>
      </c>
      <c r="H8" s="57">
        <v>14569.55</v>
      </c>
      <c r="I8" s="57">
        <f>G8-H8</f>
        <v>46135.45</v>
      </c>
      <c r="J8" s="56" t="s">
        <v>41</v>
      </c>
      <c r="K8" s="58" t="s">
        <v>42</v>
      </c>
    </row>
    <row r="9" spans="1:12" ht="42.75">
      <c r="A9" s="54">
        <v>2</v>
      </c>
      <c r="B9" s="55" t="s">
        <v>49</v>
      </c>
      <c r="C9" s="55" t="s">
        <v>21</v>
      </c>
      <c r="D9" s="56" t="s">
        <v>24</v>
      </c>
      <c r="E9" s="56" t="s">
        <v>25</v>
      </c>
      <c r="F9" s="56" t="s">
        <v>31</v>
      </c>
      <c r="G9" s="57">
        <v>27544.68</v>
      </c>
      <c r="H9" s="57">
        <v>25500</v>
      </c>
      <c r="I9" s="57">
        <f t="shared" ref="I9:I12" si="0">G9-H9</f>
        <v>2044.6800000000003</v>
      </c>
      <c r="J9" s="56" t="s">
        <v>43</v>
      </c>
      <c r="K9" s="58" t="s">
        <v>44</v>
      </c>
    </row>
    <row r="10" spans="1:12" ht="42.75">
      <c r="A10" s="54">
        <v>3</v>
      </c>
      <c r="B10" s="55" t="s">
        <v>49</v>
      </c>
      <c r="C10" s="55" t="s">
        <v>21</v>
      </c>
      <c r="D10" s="56" t="s">
        <v>26</v>
      </c>
      <c r="E10" s="56" t="s">
        <v>27</v>
      </c>
      <c r="F10" s="56" t="s">
        <v>30</v>
      </c>
      <c r="G10" s="57">
        <v>27231.5</v>
      </c>
      <c r="H10" s="57">
        <v>17254.96</v>
      </c>
      <c r="I10" s="57">
        <f t="shared" si="0"/>
        <v>9976.5400000000009</v>
      </c>
      <c r="J10" s="56" t="s">
        <v>45</v>
      </c>
      <c r="K10" s="58" t="s">
        <v>46</v>
      </c>
    </row>
    <row r="11" spans="1:12" ht="42.75">
      <c r="A11" s="54">
        <v>4</v>
      </c>
      <c r="B11" s="55" t="s">
        <v>49</v>
      </c>
      <c r="C11" s="55" t="s">
        <v>21</v>
      </c>
      <c r="D11" s="56" t="s">
        <v>28</v>
      </c>
      <c r="E11" s="56" t="s">
        <v>29</v>
      </c>
      <c r="F11" s="56" t="s">
        <v>51</v>
      </c>
      <c r="G11" s="57">
        <f>'PROC. REG. COMUN Y ESPECIAL'!G11</f>
        <v>55551.81</v>
      </c>
      <c r="H11" s="57">
        <f>'PROC. REG. COMUN Y ESPECIAL'!H11</f>
        <v>55200</v>
      </c>
      <c r="I11" s="57">
        <f>G11-H11</f>
        <v>351.80999999999767</v>
      </c>
      <c r="J11" s="56" t="s">
        <v>47</v>
      </c>
      <c r="K11" s="58" t="s">
        <v>48</v>
      </c>
    </row>
    <row r="12" spans="1:12" ht="28.5">
      <c r="A12" s="54">
        <v>5</v>
      </c>
      <c r="B12" s="55" t="s">
        <v>56</v>
      </c>
      <c r="C12" s="55" t="s">
        <v>50</v>
      </c>
      <c r="D12" s="56" t="s">
        <v>52</v>
      </c>
      <c r="E12" s="56" t="s">
        <v>53</v>
      </c>
      <c r="F12" s="56" t="s">
        <v>51</v>
      </c>
      <c r="G12" s="57">
        <f>'PROC. REG. COMUN Y ESPECIAL'!G12</f>
        <v>11485.95</v>
      </c>
      <c r="H12" s="57">
        <f>'PROC. REG. COMUN Y ESPECIAL'!H12</f>
        <v>10314</v>
      </c>
      <c r="I12" s="57">
        <f t="shared" si="0"/>
        <v>1171.9500000000007</v>
      </c>
      <c r="J12" s="56" t="s">
        <v>54</v>
      </c>
      <c r="K12" s="58" t="s">
        <v>55</v>
      </c>
      <c r="L12" s="59">
        <f>SUM(H8:H12)</f>
        <v>122838.51000000001</v>
      </c>
    </row>
    <row r="13" spans="1:12">
      <c r="A13" s="41">
        <v>6</v>
      </c>
      <c r="B13" s="42" t="s">
        <v>56</v>
      </c>
      <c r="C13" s="42" t="s">
        <v>57</v>
      </c>
      <c r="D13" s="43" t="s">
        <v>58</v>
      </c>
      <c r="E13" s="43" t="s">
        <v>59</v>
      </c>
      <c r="F13" s="42" t="s">
        <v>51</v>
      </c>
      <c r="G13" s="44">
        <v>2493.12</v>
      </c>
      <c r="H13" s="44">
        <v>2370.83</v>
      </c>
      <c r="I13" s="44">
        <f>G13-H13</f>
        <v>122.28999999999996</v>
      </c>
      <c r="J13" s="43" t="s">
        <v>121</v>
      </c>
      <c r="K13" s="50" t="s">
        <v>122</v>
      </c>
    </row>
    <row r="14" spans="1:12">
      <c r="A14" s="41">
        <v>7</v>
      </c>
      <c r="B14" s="42" t="s">
        <v>56</v>
      </c>
      <c r="C14" s="42" t="s">
        <v>57</v>
      </c>
      <c r="D14" s="43" t="s">
        <v>60</v>
      </c>
      <c r="E14" s="43" t="s">
        <v>61</v>
      </c>
      <c r="F14" s="42" t="s">
        <v>51</v>
      </c>
      <c r="G14" s="44">
        <v>2773.36</v>
      </c>
      <c r="H14" s="44">
        <v>2640.12</v>
      </c>
      <c r="I14" s="44">
        <f>G14-H14</f>
        <v>133.24000000000024</v>
      </c>
      <c r="J14" s="43" t="s">
        <v>98</v>
      </c>
      <c r="K14" s="50" t="s">
        <v>99</v>
      </c>
    </row>
    <row r="15" spans="1:12">
      <c r="A15" s="41">
        <v>8</v>
      </c>
      <c r="B15" s="42" t="s">
        <v>56</v>
      </c>
      <c r="C15" s="42" t="s">
        <v>57</v>
      </c>
      <c r="D15" s="43" t="s">
        <v>62</v>
      </c>
      <c r="E15" s="43" t="s">
        <v>63</v>
      </c>
      <c r="F15" s="42" t="s">
        <v>51</v>
      </c>
      <c r="G15" s="44">
        <v>3678.08</v>
      </c>
      <c r="H15" s="44">
        <v>3647.84</v>
      </c>
      <c r="I15" s="44">
        <f t="shared" ref="I15:I32" si="1">G15-H15</f>
        <v>30.239999999999782</v>
      </c>
      <c r="J15" s="43" t="s">
        <v>100</v>
      </c>
      <c r="K15" s="50" t="s">
        <v>101</v>
      </c>
    </row>
    <row r="16" spans="1:12" ht="28.5">
      <c r="A16" s="41">
        <v>9</v>
      </c>
      <c r="B16" s="42" t="s">
        <v>56</v>
      </c>
      <c r="C16" s="42" t="s">
        <v>57</v>
      </c>
      <c r="D16" s="43" t="s">
        <v>64</v>
      </c>
      <c r="E16" s="43" t="s">
        <v>65</v>
      </c>
      <c r="F16" s="42" t="s">
        <v>51</v>
      </c>
      <c r="G16" s="44">
        <v>5356.83</v>
      </c>
      <c r="H16" s="44">
        <v>2622.37</v>
      </c>
      <c r="I16" s="44">
        <f t="shared" si="1"/>
        <v>2734.46</v>
      </c>
      <c r="J16" s="43" t="s">
        <v>102</v>
      </c>
      <c r="K16" s="51" t="s">
        <v>99</v>
      </c>
    </row>
    <row r="17" spans="1:11">
      <c r="A17" s="41">
        <v>10</v>
      </c>
      <c r="B17" s="42" t="s">
        <v>56</v>
      </c>
      <c r="C17" s="42" t="s">
        <v>57</v>
      </c>
      <c r="D17" s="43" t="s">
        <v>66</v>
      </c>
      <c r="E17" s="43" t="s">
        <v>67</v>
      </c>
      <c r="F17" s="42" t="s">
        <v>51</v>
      </c>
      <c r="G17" s="44">
        <v>6216.19</v>
      </c>
      <c r="H17" s="44">
        <v>6214.56</v>
      </c>
      <c r="I17" s="44">
        <f t="shared" si="1"/>
        <v>1.6299999999991996</v>
      </c>
      <c r="J17" s="43" t="s">
        <v>103</v>
      </c>
      <c r="K17" s="50" t="s">
        <v>104</v>
      </c>
    </row>
    <row r="18" spans="1:11" ht="28.5">
      <c r="A18" s="41">
        <v>11</v>
      </c>
      <c r="B18" s="42" t="s">
        <v>49</v>
      </c>
      <c r="C18" s="42" t="s">
        <v>57</v>
      </c>
      <c r="D18" s="43" t="s">
        <v>68</v>
      </c>
      <c r="E18" s="43" t="s">
        <v>69</v>
      </c>
      <c r="F18" s="42" t="s">
        <v>51</v>
      </c>
      <c r="G18" s="44">
        <v>4120.42</v>
      </c>
      <c r="H18" s="44">
        <v>4118.24</v>
      </c>
      <c r="I18" s="44">
        <f t="shared" si="1"/>
        <v>2.180000000000291</v>
      </c>
      <c r="J18" s="45" t="s">
        <v>105</v>
      </c>
      <c r="K18" s="46" t="s">
        <v>106</v>
      </c>
    </row>
    <row r="19" spans="1:11" ht="28.5">
      <c r="A19" s="41">
        <v>12</v>
      </c>
      <c r="B19" s="42" t="s">
        <v>56</v>
      </c>
      <c r="C19" s="42" t="s">
        <v>57</v>
      </c>
      <c r="D19" s="43" t="s">
        <v>70</v>
      </c>
      <c r="E19" s="43" t="s">
        <v>71</v>
      </c>
      <c r="F19" s="42" t="s">
        <v>51</v>
      </c>
      <c r="G19" s="44">
        <v>7185.92</v>
      </c>
      <c r="H19" s="44">
        <v>7145.6</v>
      </c>
      <c r="I19" s="44">
        <f t="shared" si="1"/>
        <v>40.319999999999709</v>
      </c>
      <c r="J19" s="43" t="s">
        <v>107</v>
      </c>
      <c r="K19" s="46" t="s">
        <v>108</v>
      </c>
    </row>
    <row r="20" spans="1:11">
      <c r="A20" s="41">
        <v>13</v>
      </c>
      <c r="B20" s="42" t="s">
        <v>49</v>
      </c>
      <c r="C20" s="42" t="s">
        <v>57</v>
      </c>
      <c r="D20" s="43" t="s">
        <v>72</v>
      </c>
      <c r="E20" s="43" t="s">
        <v>73</v>
      </c>
      <c r="F20" s="42" t="s">
        <v>51</v>
      </c>
      <c r="G20" s="44">
        <v>6499.49</v>
      </c>
      <c r="H20" s="44">
        <v>6499.49</v>
      </c>
      <c r="I20" s="44">
        <f t="shared" si="1"/>
        <v>0</v>
      </c>
      <c r="J20" s="45" t="s">
        <v>109</v>
      </c>
      <c r="K20" s="46" t="s">
        <v>110</v>
      </c>
    </row>
    <row r="21" spans="1:11" ht="28.5">
      <c r="A21" s="41">
        <v>14</v>
      </c>
      <c r="B21" s="42" t="s">
        <v>49</v>
      </c>
      <c r="C21" s="42" t="s">
        <v>57</v>
      </c>
      <c r="D21" s="43" t="s">
        <v>74</v>
      </c>
      <c r="E21" s="43" t="s">
        <v>75</v>
      </c>
      <c r="F21" s="42" t="s">
        <v>51</v>
      </c>
      <c r="G21" s="44">
        <v>7000</v>
      </c>
      <c r="H21" s="44">
        <v>6999.92</v>
      </c>
      <c r="I21" s="44">
        <f t="shared" si="1"/>
        <v>7.999999999992724E-2</v>
      </c>
      <c r="J21" s="43" t="s">
        <v>111</v>
      </c>
      <c r="K21" s="46" t="s">
        <v>112</v>
      </c>
    </row>
    <row r="22" spans="1:11" ht="28.5">
      <c r="A22" s="41">
        <v>15</v>
      </c>
      <c r="B22" s="42" t="s">
        <v>49</v>
      </c>
      <c r="C22" s="42" t="s">
        <v>57</v>
      </c>
      <c r="D22" s="43" t="s">
        <v>76</v>
      </c>
      <c r="E22" s="43" t="s">
        <v>77</v>
      </c>
      <c r="F22" s="42" t="s">
        <v>51</v>
      </c>
      <c r="G22" s="44">
        <v>5520.48</v>
      </c>
      <c r="H22" s="44">
        <v>5519.85</v>
      </c>
      <c r="I22" s="44">
        <f t="shared" si="1"/>
        <v>0.62999999999919964</v>
      </c>
      <c r="J22" s="45" t="s">
        <v>113</v>
      </c>
      <c r="K22" s="46" t="s">
        <v>114</v>
      </c>
    </row>
    <row r="23" spans="1:11" ht="28.5">
      <c r="A23" s="41">
        <v>16</v>
      </c>
      <c r="B23" s="42" t="s">
        <v>49</v>
      </c>
      <c r="C23" s="42" t="s">
        <v>57</v>
      </c>
      <c r="D23" s="43" t="s">
        <v>78</v>
      </c>
      <c r="E23" s="43" t="s">
        <v>79</v>
      </c>
      <c r="F23" s="42" t="s">
        <v>51</v>
      </c>
      <c r="G23" s="44">
        <v>5581.77</v>
      </c>
      <c r="H23" s="44">
        <v>5581.52</v>
      </c>
      <c r="I23" s="44">
        <f t="shared" si="1"/>
        <v>0.25</v>
      </c>
      <c r="J23" s="45" t="s">
        <v>115</v>
      </c>
      <c r="K23" s="46" t="s">
        <v>116</v>
      </c>
    </row>
    <row r="24" spans="1:11" ht="28.5">
      <c r="A24" s="41">
        <v>17</v>
      </c>
      <c r="B24" s="42" t="s">
        <v>56</v>
      </c>
      <c r="C24" s="42" t="s">
        <v>57</v>
      </c>
      <c r="D24" s="43" t="s">
        <v>80</v>
      </c>
      <c r="E24" s="43" t="s">
        <v>81</v>
      </c>
      <c r="F24" s="42" t="s">
        <v>51</v>
      </c>
      <c r="G24" s="44">
        <v>7094.16</v>
      </c>
      <c r="H24" s="44">
        <f>G24</f>
        <v>7094.16</v>
      </c>
      <c r="I24" s="44">
        <f t="shared" si="1"/>
        <v>0</v>
      </c>
      <c r="J24" s="45" t="s">
        <v>117</v>
      </c>
      <c r="K24" s="46" t="s">
        <v>118</v>
      </c>
    </row>
    <row r="25" spans="1:11" ht="28.5">
      <c r="A25" s="41">
        <v>18</v>
      </c>
      <c r="B25" s="42" t="s">
        <v>49</v>
      </c>
      <c r="C25" s="42" t="s">
        <v>57</v>
      </c>
      <c r="D25" s="43" t="s">
        <v>82</v>
      </c>
      <c r="E25" s="43" t="s">
        <v>83</v>
      </c>
      <c r="F25" s="42" t="s">
        <v>51</v>
      </c>
      <c r="G25" s="44">
        <v>1689.99</v>
      </c>
      <c r="H25" s="44">
        <f t="shared" ref="H25:H26" si="2">G25</f>
        <v>1689.99</v>
      </c>
      <c r="I25" s="44">
        <f t="shared" si="1"/>
        <v>0</v>
      </c>
      <c r="J25" s="45" t="s">
        <v>119</v>
      </c>
      <c r="K25" s="46" t="s">
        <v>120</v>
      </c>
    </row>
    <row r="26" spans="1:11" ht="28.5">
      <c r="A26" s="41">
        <v>19</v>
      </c>
      <c r="B26" s="42" t="s">
        <v>56</v>
      </c>
      <c r="C26" s="42" t="s">
        <v>57</v>
      </c>
      <c r="D26" s="43" t="s">
        <v>84</v>
      </c>
      <c r="E26" s="43" t="s">
        <v>85</v>
      </c>
      <c r="F26" s="42" t="s">
        <v>97</v>
      </c>
      <c r="G26" s="44">
        <v>0</v>
      </c>
      <c r="H26" s="44">
        <f t="shared" si="2"/>
        <v>0</v>
      </c>
      <c r="I26" s="44">
        <f t="shared" si="1"/>
        <v>0</v>
      </c>
      <c r="J26" s="45" t="s">
        <v>113</v>
      </c>
      <c r="K26" s="46" t="s">
        <v>114</v>
      </c>
    </row>
    <row r="27" spans="1:11" ht="15">
      <c r="A27" s="41">
        <v>20</v>
      </c>
      <c r="B27" s="42" t="s">
        <v>56</v>
      </c>
      <c r="C27" s="42" t="s">
        <v>57</v>
      </c>
      <c r="D27" s="43" t="s">
        <v>86</v>
      </c>
      <c r="E27" s="43" t="s">
        <v>67</v>
      </c>
      <c r="F27" s="42" t="s">
        <v>51</v>
      </c>
      <c r="G27" s="52">
        <f>'PROC. REG. COMUN Y ESPECIAL'!G27/1.12</f>
        <v>2219.9196428571427</v>
      </c>
      <c r="H27" s="44">
        <f>'PROC. REG. COMUN Y ESPECIAL'!H27/1.12</f>
        <v>2005.1607142857142</v>
      </c>
      <c r="I27" s="44">
        <f t="shared" si="1"/>
        <v>214.75892857142844</v>
      </c>
      <c r="J27" s="45" t="s">
        <v>130</v>
      </c>
      <c r="K27" s="46" t="s">
        <v>112</v>
      </c>
    </row>
    <row r="28" spans="1:11" ht="15">
      <c r="A28" s="41">
        <v>21</v>
      </c>
      <c r="B28" s="42" t="s">
        <v>49</v>
      </c>
      <c r="C28" s="42" t="s">
        <v>57</v>
      </c>
      <c r="D28" s="43" t="s">
        <v>87</v>
      </c>
      <c r="E28" s="43" t="s">
        <v>88</v>
      </c>
      <c r="F28" s="42" t="s">
        <v>51</v>
      </c>
      <c r="G28" s="52">
        <f>'PROC. REG. COMUN Y ESPECIAL'!G28/1.12</f>
        <v>2219.9196428571427</v>
      </c>
      <c r="H28" s="44">
        <f>'PROC. REG. COMUN Y ESPECIAL'!H28/1.12</f>
        <v>2219.9196428571427</v>
      </c>
      <c r="I28" s="44">
        <f t="shared" si="1"/>
        <v>0</v>
      </c>
      <c r="J28" s="45" t="s">
        <v>131</v>
      </c>
      <c r="K28" s="46" t="s">
        <v>116</v>
      </c>
    </row>
    <row r="29" spans="1:11" ht="28.5">
      <c r="A29" s="41">
        <v>22</v>
      </c>
      <c r="B29" s="42" t="s">
        <v>56</v>
      </c>
      <c r="C29" s="42" t="s">
        <v>57</v>
      </c>
      <c r="D29" s="43" t="s">
        <v>89</v>
      </c>
      <c r="E29" s="43" t="s">
        <v>90</v>
      </c>
      <c r="F29" s="42" t="s">
        <v>51</v>
      </c>
      <c r="G29" s="52">
        <f>'PROC. REG. COMUN Y ESPECIAL'!G29/1.12</f>
        <v>3571.4285714285711</v>
      </c>
      <c r="H29" s="44">
        <f>'PROC. REG. COMUN Y ESPECIAL'!H29/1.12</f>
        <v>3571.4285714285711</v>
      </c>
      <c r="I29" s="44">
        <f t="shared" si="1"/>
        <v>0</v>
      </c>
      <c r="J29" s="45" t="s">
        <v>132</v>
      </c>
      <c r="K29" s="46" t="s">
        <v>133</v>
      </c>
    </row>
    <row r="30" spans="1:11" ht="28.5">
      <c r="A30" s="41">
        <v>23</v>
      </c>
      <c r="B30" s="42" t="s">
        <v>56</v>
      </c>
      <c r="C30" s="42" t="s">
        <v>57</v>
      </c>
      <c r="D30" s="43" t="s">
        <v>91</v>
      </c>
      <c r="E30" s="43" t="s">
        <v>92</v>
      </c>
      <c r="F30" s="42" t="s">
        <v>51</v>
      </c>
      <c r="G30" s="52">
        <f>'PROC. REG. COMUN Y ESPECIAL'!G30/1.12</f>
        <v>357.14285714285711</v>
      </c>
      <c r="H30" s="44">
        <f>'PROC. REG. COMUN Y ESPECIAL'!H30/1.12</f>
        <v>357.14285714285711</v>
      </c>
      <c r="I30" s="44">
        <f t="shared" si="1"/>
        <v>0</v>
      </c>
      <c r="J30" s="45" t="s">
        <v>134</v>
      </c>
      <c r="K30" s="46" t="s">
        <v>112</v>
      </c>
    </row>
    <row r="31" spans="1:11" ht="28.5">
      <c r="A31" s="41">
        <v>24</v>
      </c>
      <c r="B31" s="42" t="s">
        <v>56</v>
      </c>
      <c r="C31" s="42" t="s">
        <v>57</v>
      </c>
      <c r="D31" s="43" t="s">
        <v>93</v>
      </c>
      <c r="E31" s="43" t="s">
        <v>94</v>
      </c>
      <c r="F31" s="42" t="s">
        <v>51</v>
      </c>
      <c r="G31" s="52">
        <f>'PROC. REG. COMUN Y ESPECIAL'!G31/1.12</f>
        <v>901.78571428571422</v>
      </c>
      <c r="H31" s="44">
        <f>'PROC. REG. COMUN Y ESPECIAL'!H31/1.12</f>
        <v>901.78571428571422</v>
      </c>
      <c r="I31" s="44">
        <f t="shared" si="1"/>
        <v>0</v>
      </c>
      <c r="J31" s="45" t="s">
        <v>134</v>
      </c>
      <c r="K31" s="46" t="s">
        <v>112</v>
      </c>
    </row>
    <row r="32" spans="1:11" ht="15">
      <c r="A32" s="41">
        <v>25</v>
      </c>
      <c r="B32" s="42" t="s">
        <v>56</v>
      </c>
      <c r="C32" s="42" t="s">
        <v>57</v>
      </c>
      <c r="D32" s="43" t="s">
        <v>95</v>
      </c>
      <c r="E32" s="43" t="s">
        <v>96</v>
      </c>
      <c r="F32" s="42" t="s">
        <v>51</v>
      </c>
      <c r="G32" s="52">
        <f>'PROC. REG. COMUN Y ESPECIAL'!G32/1.12</f>
        <v>5728.3035714285706</v>
      </c>
      <c r="H32" s="44">
        <f>'PROC. REG. COMUN Y ESPECIAL'!H32/1.12</f>
        <v>5669.6428571428569</v>
      </c>
      <c r="I32" s="44">
        <f t="shared" si="1"/>
        <v>58.660714285713766</v>
      </c>
      <c r="J32" s="45" t="s">
        <v>135</v>
      </c>
      <c r="K32" s="46" t="s">
        <v>136</v>
      </c>
    </row>
    <row r="33" spans="1:12" ht="57">
      <c r="A33" s="41">
        <v>26</v>
      </c>
      <c r="B33" s="42" t="s">
        <v>49</v>
      </c>
      <c r="C33" s="42" t="s">
        <v>57</v>
      </c>
      <c r="D33" s="43" t="s">
        <v>137</v>
      </c>
      <c r="E33" s="43" t="s">
        <v>141</v>
      </c>
      <c r="F33" s="42" t="s">
        <v>51</v>
      </c>
      <c r="G33" s="52">
        <f>'PROC. REG. COMUN Y ESPECIAL'!G33/1.12</f>
        <v>5575.7946428571422</v>
      </c>
      <c r="H33" s="44">
        <f>'PROC. REG. COMUN Y ESPECIAL'!H33/1.12</f>
        <v>5575.7946428571422</v>
      </c>
      <c r="I33" s="44">
        <f>G33-H33</f>
        <v>0</v>
      </c>
      <c r="J33" s="45" t="s">
        <v>142</v>
      </c>
      <c r="K33" s="46" t="s">
        <v>143</v>
      </c>
    </row>
    <row r="34" spans="1:12" ht="28.5">
      <c r="A34" s="41">
        <v>27</v>
      </c>
      <c r="B34" s="42" t="s">
        <v>49</v>
      </c>
      <c r="C34" s="42" t="s">
        <v>57</v>
      </c>
      <c r="D34" s="43" t="s">
        <v>138</v>
      </c>
      <c r="E34" s="43" t="s">
        <v>146</v>
      </c>
      <c r="F34" s="42" t="s">
        <v>51</v>
      </c>
      <c r="G34" s="52">
        <f>'PROC. REG. COMUN Y ESPECIAL'!G34/1.12</f>
        <v>732.28571428571422</v>
      </c>
      <c r="H34" s="44">
        <f>'PROC. REG. COMUN Y ESPECIAL'!H34/1.12</f>
        <v>732.28571428571422</v>
      </c>
      <c r="I34" s="44">
        <f>G34-H34</f>
        <v>0</v>
      </c>
      <c r="J34" s="45" t="s">
        <v>144</v>
      </c>
      <c r="K34" s="46" t="s">
        <v>145</v>
      </c>
    </row>
    <row r="35" spans="1:12" ht="28.5">
      <c r="A35" s="41">
        <v>28</v>
      </c>
      <c r="B35" s="42" t="s">
        <v>56</v>
      </c>
      <c r="C35" s="42" t="s">
        <v>57</v>
      </c>
      <c r="D35" s="43" t="s">
        <v>139</v>
      </c>
      <c r="E35" s="47" t="s">
        <v>147</v>
      </c>
      <c r="F35" s="42" t="s">
        <v>51</v>
      </c>
      <c r="G35" s="52">
        <f>'PROC. REG. COMUN Y ESPECIAL'!G35/1.12</f>
        <v>5485.7142857142853</v>
      </c>
      <c r="H35" s="44">
        <f>'PROC. REG. COMUN Y ESPECIAL'!H35/1.12</f>
        <v>5485.7142857142853</v>
      </c>
      <c r="I35" s="44">
        <f t="shared" ref="I35:I36" si="3">G35-H35</f>
        <v>0</v>
      </c>
      <c r="J35" s="45" t="s">
        <v>148</v>
      </c>
      <c r="K35" s="46" t="s">
        <v>101</v>
      </c>
    </row>
    <row r="36" spans="1:12" ht="29.25">
      <c r="A36" s="41">
        <v>29</v>
      </c>
      <c r="B36" s="42" t="s">
        <v>56</v>
      </c>
      <c r="C36" s="42" t="s">
        <v>57</v>
      </c>
      <c r="D36" s="43" t="s">
        <v>140</v>
      </c>
      <c r="E36" s="47" t="s">
        <v>149</v>
      </c>
      <c r="F36" s="42" t="s">
        <v>51</v>
      </c>
      <c r="G36" s="52">
        <f>'PROC. REG. COMUN Y ESPECIAL'!G36/1.12</f>
        <v>5224.5535714285706</v>
      </c>
      <c r="H36" s="44">
        <f>'PROC. REG. COMUN Y ESPECIAL'!H36/1.12</f>
        <v>5224.5535714285706</v>
      </c>
      <c r="I36" s="44">
        <f t="shared" si="3"/>
        <v>0</v>
      </c>
      <c r="J36" s="45" t="s">
        <v>150</v>
      </c>
      <c r="K36" s="46" t="s">
        <v>108</v>
      </c>
      <c r="L36" s="53">
        <f>SUM(H13:H36)</f>
        <v>93887.918571428556</v>
      </c>
    </row>
    <row r="37" spans="1:12" ht="28.5">
      <c r="A37" s="63">
        <v>30</v>
      </c>
      <c r="B37" s="64" t="s">
        <v>56</v>
      </c>
      <c r="C37" s="65" t="s">
        <v>123</v>
      </c>
      <c r="D37" s="65" t="s">
        <v>124</v>
      </c>
      <c r="E37" s="65" t="s">
        <v>127</v>
      </c>
      <c r="F37" s="65" t="s">
        <v>51</v>
      </c>
      <c r="G37" s="66">
        <f>'PROC. REG. COMUN Y ESPECIAL'!G37/1.12</f>
        <v>95.999999999999986</v>
      </c>
      <c r="H37" s="66">
        <f>G37</f>
        <v>95.999999999999986</v>
      </c>
      <c r="I37" s="66">
        <v>0</v>
      </c>
      <c r="J37" s="67" t="s">
        <v>153</v>
      </c>
      <c r="K37" s="68" t="s">
        <v>154</v>
      </c>
    </row>
    <row r="38" spans="1:12" ht="28.5">
      <c r="A38" s="63">
        <v>31</v>
      </c>
      <c r="B38" s="64" t="s">
        <v>56</v>
      </c>
      <c r="C38" s="65" t="s">
        <v>123</v>
      </c>
      <c r="D38" s="65" t="s">
        <v>124</v>
      </c>
      <c r="E38" s="65" t="s">
        <v>127</v>
      </c>
      <c r="F38" s="65" t="s">
        <v>51</v>
      </c>
      <c r="G38" s="66">
        <f>'PROC. REG. COMUN Y ESPECIAL'!G38/1.12</f>
        <v>9.1160714285714288</v>
      </c>
      <c r="H38" s="66">
        <f t="shared" ref="H38:H101" si="4">G38</f>
        <v>9.1160714285714288</v>
      </c>
      <c r="I38" s="66">
        <v>0</v>
      </c>
      <c r="J38" s="67" t="s">
        <v>153</v>
      </c>
      <c r="K38" s="68" t="s">
        <v>154</v>
      </c>
    </row>
    <row r="39" spans="1:12" ht="28.5">
      <c r="A39" s="63">
        <v>32</v>
      </c>
      <c r="B39" s="64" t="s">
        <v>56</v>
      </c>
      <c r="C39" s="65" t="s">
        <v>123</v>
      </c>
      <c r="D39" s="65" t="s">
        <v>124</v>
      </c>
      <c r="E39" s="65" t="s">
        <v>127</v>
      </c>
      <c r="F39" s="65" t="s">
        <v>51</v>
      </c>
      <c r="G39" s="66">
        <f>'PROC. REG. COMUN Y ESPECIAL'!G39/1.12</f>
        <v>104</v>
      </c>
      <c r="H39" s="66">
        <f t="shared" si="4"/>
        <v>104</v>
      </c>
      <c r="I39" s="66">
        <v>0</v>
      </c>
      <c r="J39" s="67" t="s">
        <v>153</v>
      </c>
      <c r="K39" s="68" t="s">
        <v>154</v>
      </c>
    </row>
    <row r="40" spans="1:12" ht="28.5">
      <c r="A40" s="63">
        <v>33</v>
      </c>
      <c r="B40" s="64" t="s">
        <v>56</v>
      </c>
      <c r="C40" s="65" t="s">
        <v>123</v>
      </c>
      <c r="D40" s="65" t="s">
        <v>124</v>
      </c>
      <c r="E40" s="65" t="s">
        <v>127</v>
      </c>
      <c r="F40" s="65" t="s">
        <v>51</v>
      </c>
      <c r="G40" s="66">
        <f>'PROC. REG. COMUN Y ESPECIAL'!G40/1.12</f>
        <v>11.803571428571429</v>
      </c>
      <c r="H40" s="66">
        <f t="shared" si="4"/>
        <v>11.803571428571429</v>
      </c>
      <c r="I40" s="66">
        <v>0</v>
      </c>
      <c r="J40" s="67" t="s">
        <v>153</v>
      </c>
      <c r="K40" s="68" t="s">
        <v>154</v>
      </c>
    </row>
    <row r="41" spans="1:12" ht="28.5">
      <c r="A41" s="63">
        <v>34</v>
      </c>
      <c r="B41" s="64" t="s">
        <v>56</v>
      </c>
      <c r="C41" s="65" t="s">
        <v>123</v>
      </c>
      <c r="D41" s="65" t="s">
        <v>124</v>
      </c>
      <c r="E41" s="65" t="s">
        <v>127</v>
      </c>
      <c r="F41" s="65" t="s">
        <v>51</v>
      </c>
      <c r="G41" s="66">
        <f>'PROC. REG. COMUN Y ESPECIAL'!G41/1.12</f>
        <v>35.964285714285715</v>
      </c>
      <c r="H41" s="66">
        <f t="shared" si="4"/>
        <v>35.964285714285715</v>
      </c>
      <c r="I41" s="66">
        <v>0</v>
      </c>
      <c r="J41" s="67" t="s">
        <v>153</v>
      </c>
      <c r="K41" s="68" t="s">
        <v>154</v>
      </c>
    </row>
    <row r="42" spans="1:12" ht="28.5">
      <c r="A42" s="63">
        <v>35</v>
      </c>
      <c r="B42" s="64" t="s">
        <v>56</v>
      </c>
      <c r="C42" s="65" t="s">
        <v>123</v>
      </c>
      <c r="D42" s="65" t="s">
        <v>124</v>
      </c>
      <c r="E42" s="65" t="s">
        <v>127</v>
      </c>
      <c r="F42" s="65" t="s">
        <v>51</v>
      </c>
      <c r="G42" s="66">
        <f>'PROC. REG. COMUN Y ESPECIAL'!G42/1.12</f>
        <v>1.6785714285714284</v>
      </c>
      <c r="H42" s="66">
        <f t="shared" si="4"/>
        <v>1.6785714285714284</v>
      </c>
      <c r="I42" s="66">
        <v>0</v>
      </c>
      <c r="J42" s="67" t="s">
        <v>153</v>
      </c>
      <c r="K42" s="68" t="s">
        <v>154</v>
      </c>
    </row>
    <row r="43" spans="1:12" ht="28.5">
      <c r="A43" s="63">
        <v>36</v>
      </c>
      <c r="B43" s="64" t="s">
        <v>56</v>
      </c>
      <c r="C43" s="65" t="s">
        <v>123</v>
      </c>
      <c r="D43" s="65" t="s">
        <v>124</v>
      </c>
      <c r="E43" s="65" t="s">
        <v>127</v>
      </c>
      <c r="F43" s="65" t="s">
        <v>51</v>
      </c>
      <c r="G43" s="66">
        <f>'PROC. REG. COMUN Y ESPECIAL'!G43/1.12</f>
        <v>5.5803571428571423</v>
      </c>
      <c r="H43" s="66">
        <f t="shared" si="4"/>
        <v>5.5803571428571423</v>
      </c>
      <c r="I43" s="66">
        <v>0</v>
      </c>
      <c r="J43" s="67" t="s">
        <v>153</v>
      </c>
      <c r="K43" s="68" t="s">
        <v>154</v>
      </c>
    </row>
    <row r="44" spans="1:12" ht="28.5">
      <c r="A44" s="63">
        <v>37</v>
      </c>
      <c r="B44" s="64" t="s">
        <v>56</v>
      </c>
      <c r="C44" s="65" t="s">
        <v>123</v>
      </c>
      <c r="D44" s="65" t="s">
        <v>124</v>
      </c>
      <c r="E44" s="65" t="s">
        <v>127</v>
      </c>
      <c r="F44" s="65" t="s">
        <v>51</v>
      </c>
      <c r="G44" s="66">
        <f>'PROC. REG. COMUN Y ESPECIAL'!G44/1.12</f>
        <v>6.9999999999999991</v>
      </c>
      <c r="H44" s="66">
        <f t="shared" si="4"/>
        <v>6.9999999999999991</v>
      </c>
      <c r="I44" s="66">
        <v>0</v>
      </c>
      <c r="J44" s="67" t="s">
        <v>153</v>
      </c>
      <c r="K44" s="68" t="s">
        <v>154</v>
      </c>
    </row>
    <row r="45" spans="1:12" ht="28.5">
      <c r="A45" s="63">
        <v>38</v>
      </c>
      <c r="B45" s="64" t="s">
        <v>56</v>
      </c>
      <c r="C45" s="65" t="s">
        <v>123</v>
      </c>
      <c r="D45" s="65" t="s">
        <v>124</v>
      </c>
      <c r="E45" s="65" t="s">
        <v>127</v>
      </c>
      <c r="F45" s="65" t="s">
        <v>51</v>
      </c>
      <c r="G45" s="66">
        <f>'PROC. REG. COMUN Y ESPECIAL'!G45/1.12</f>
        <v>7.0535714285714279</v>
      </c>
      <c r="H45" s="66">
        <f t="shared" si="4"/>
        <v>7.0535714285714279</v>
      </c>
      <c r="I45" s="66">
        <v>0</v>
      </c>
      <c r="J45" s="67" t="s">
        <v>153</v>
      </c>
      <c r="K45" s="68" t="s">
        <v>154</v>
      </c>
    </row>
    <row r="46" spans="1:12" ht="28.5">
      <c r="A46" s="63">
        <v>39</v>
      </c>
      <c r="B46" s="64" t="s">
        <v>56</v>
      </c>
      <c r="C46" s="65" t="s">
        <v>123</v>
      </c>
      <c r="D46" s="65" t="s">
        <v>124</v>
      </c>
      <c r="E46" s="65" t="s">
        <v>127</v>
      </c>
      <c r="F46" s="65" t="s">
        <v>51</v>
      </c>
      <c r="G46" s="66">
        <f>'PROC. REG. COMUN Y ESPECIAL'!G46/1.12</f>
        <v>3.9910714285714279</v>
      </c>
      <c r="H46" s="66">
        <f t="shared" si="4"/>
        <v>3.9910714285714279</v>
      </c>
      <c r="I46" s="66">
        <v>0</v>
      </c>
      <c r="J46" s="69" t="s">
        <v>155</v>
      </c>
      <c r="K46" s="67"/>
    </row>
    <row r="47" spans="1:12" ht="28.5">
      <c r="A47" s="63">
        <v>40</v>
      </c>
      <c r="B47" s="64" t="s">
        <v>56</v>
      </c>
      <c r="C47" s="65" t="s">
        <v>123</v>
      </c>
      <c r="D47" s="65" t="s">
        <v>124</v>
      </c>
      <c r="E47" s="65" t="s">
        <v>127</v>
      </c>
      <c r="F47" s="65" t="s">
        <v>51</v>
      </c>
      <c r="G47" s="66">
        <f>'PROC. REG. COMUN Y ESPECIAL'!G47/1.12</f>
        <v>67.999999999999986</v>
      </c>
      <c r="H47" s="66">
        <f t="shared" si="4"/>
        <v>67.999999999999986</v>
      </c>
      <c r="I47" s="66">
        <v>0</v>
      </c>
      <c r="J47" s="69" t="s">
        <v>155</v>
      </c>
      <c r="K47" s="67"/>
    </row>
    <row r="48" spans="1:12" ht="28.5">
      <c r="A48" s="63">
        <v>41</v>
      </c>
      <c r="B48" s="64" t="s">
        <v>56</v>
      </c>
      <c r="C48" s="65" t="s">
        <v>123</v>
      </c>
      <c r="D48" s="65" t="s">
        <v>124</v>
      </c>
      <c r="E48" s="65" t="s">
        <v>127</v>
      </c>
      <c r="F48" s="65" t="s">
        <v>51</v>
      </c>
      <c r="G48" s="66">
        <f>'PROC. REG. COMUN Y ESPECIAL'!G48/1.12</f>
        <v>2.8571428571428572</v>
      </c>
      <c r="H48" s="66">
        <f t="shared" si="4"/>
        <v>2.8571428571428572</v>
      </c>
      <c r="I48" s="66">
        <v>0</v>
      </c>
      <c r="J48" s="67" t="s">
        <v>153</v>
      </c>
      <c r="K48" s="68" t="s">
        <v>154</v>
      </c>
    </row>
    <row r="49" spans="1:11" ht="28.5">
      <c r="A49" s="63">
        <v>42</v>
      </c>
      <c r="B49" s="64" t="s">
        <v>56</v>
      </c>
      <c r="C49" s="65" t="s">
        <v>123</v>
      </c>
      <c r="D49" s="65" t="s">
        <v>124</v>
      </c>
      <c r="E49" s="65" t="s">
        <v>127</v>
      </c>
      <c r="F49" s="65" t="s">
        <v>51</v>
      </c>
      <c r="G49" s="66">
        <f>'PROC. REG. COMUN Y ESPECIAL'!G49/1.12</f>
        <v>1.5982142857142856</v>
      </c>
      <c r="H49" s="66">
        <f t="shared" si="4"/>
        <v>1.5982142857142856</v>
      </c>
      <c r="I49" s="66">
        <v>0</v>
      </c>
      <c r="J49" s="67" t="s">
        <v>153</v>
      </c>
      <c r="K49" s="68" t="s">
        <v>154</v>
      </c>
    </row>
    <row r="50" spans="1:11" ht="28.5">
      <c r="A50" s="63">
        <v>43</v>
      </c>
      <c r="B50" s="64" t="s">
        <v>56</v>
      </c>
      <c r="C50" s="65" t="s">
        <v>123</v>
      </c>
      <c r="D50" s="65" t="s">
        <v>124</v>
      </c>
      <c r="E50" s="65" t="s">
        <v>127</v>
      </c>
      <c r="F50" s="65" t="s">
        <v>51</v>
      </c>
      <c r="G50" s="66">
        <f>'PROC. REG. COMUN Y ESPECIAL'!G50/1.12</f>
        <v>9.6964285714285694</v>
      </c>
      <c r="H50" s="66">
        <f t="shared" si="4"/>
        <v>9.6964285714285694</v>
      </c>
      <c r="I50" s="66">
        <v>0</v>
      </c>
      <c r="J50" s="67" t="s">
        <v>153</v>
      </c>
      <c r="K50" s="68" t="s">
        <v>154</v>
      </c>
    </row>
    <row r="51" spans="1:11" ht="28.5">
      <c r="A51" s="63">
        <v>44</v>
      </c>
      <c r="B51" s="64" t="s">
        <v>56</v>
      </c>
      <c r="C51" s="65" t="s">
        <v>123</v>
      </c>
      <c r="D51" s="65" t="s">
        <v>124</v>
      </c>
      <c r="E51" s="65" t="s">
        <v>127</v>
      </c>
      <c r="F51" s="65" t="s">
        <v>51</v>
      </c>
      <c r="G51" s="66">
        <f>'PROC. REG. COMUN Y ESPECIAL'!G51/1.12</f>
        <v>19.499999999999996</v>
      </c>
      <c r="H51" s="66">
        <f t="shared" si="4"/>
        <v>19.499999999999996</v>
      </c>
      <c r="I51" s="66">
        <v>0</v>
      </c>
      <c r="J51" s="67" t="s">
        <v>153</v>
      </c>
      <c r="K51" s="68" t="s">
        <v>154</v>
      </c>
    </row>
    <row r="52" spans="1:11" ht="28.5">
      <c r="A52" s="63">
        <v>45</v>
      </c>
      <c r="B52" s="64" t="s">
        <v>56</v>
      </c>
      <c r="C52" s="65" t="s">
        <v>123</v>
      </c>
      <c r="D52" s="65" t="s">
        <v>124</v>
      </c>
      <c r="E52" s="65" t="s">
        <v>127</v>
      </c>
      <c r="F52" s="65" t="s">
        <v>51</v>
      </c>
      <c r="G52" s="66">
        <f>'PROC. REG. COMUN Y ESPECIAL'!G52/1.12</f>
        <v>57</v>
      </c>
      <c r="H52" s="66">
        <f t="shared" si="4"/>
        <v>57</v>
      </c>
      <c r="I52" s="66">
        <v>0</v>
      </c>
      <c r="J52" s="67" t="s">
        <v>153</v>
      </c>
      <c r="K52" s="68" t="s">
        <v>154</v>
      </c>
    </row>
    <row r="53" spans="1:11" ht="28.5">
      <c r="A53" s="63">
        <v>46</v>
      </c>
      <c r="B53" s="64" t="s">
        <v>56</v>
      </c>
      <c r="C53" s="65" t="s">
        <v>123</v>
      </c>
      <c r="D53" s="65" t="s">
        <v>124</v>
      </c>
      <c r="E53" s="65" t="s">
        <v>127</v>
      </c>
      <c r="F53" s="65" t="s">
        <v>51</v>
      </c>
      <c r="G53" s="66">
        <f>'PROC. REG. COMUN Y ESPECIAL'!G53/1.12</f>
        <v>2.0714285714285712</v>
      </c>
      <c r="H53" s="66">
        <f t="shared" si="4"/>
        <v>2.0714285714285712</v>
      </c>
      <c r="I53" s="66">
        <v>0</v>
      </c>
      <c r="J53" s="67" t="s">
        <v>153</v>
      </c>
      <c r="K53" s="68" t="s">
        <v>154</v>
      </c>
    </row>
    <row r="54" spans="1:11" ht="28.5">
      <c r="A54" s="63">
        <v>47</v>
      </c>
      <c r="B54" s="64" t="s">
        <v>56</v>
      </c>
      <c r="C54" s="65" t="s">
        <v>123</v>
      </c>
      <c r="D54" s="65" t="s">
        <v>124</v>
      </c>
      <c r="E54" s="65" t="s">
        <v>127</v>
      </c>
      <c r="F54" s="65" t="s">
        <v>51</v>
      </c>
      <c r="G54" s="66">
        <f>'PROC. REG. COMUN Y ESPECIAL'!G54/1.12</f>
        <v>25.982142857142858</v>
      </c>
      <c r="H54" s="66">
        <f t="shared" si="4"/>
        <v>25.982142857142858</v>
      </c>
      <c r="I54" s="66">
        <v>0</v>
      </c>
      <c r="J54" s="70" t="s">
        <v>156</v>
      </c>
      <c r="K54" s="67"/>
    </row>
    <row r="55" spans="1:11" ht="28.5">
      <c r="A55" s="63">
        <v>48</v>
      </c>
      <c r="B55" s="64" t="s">
        <v>56</v>
      </c>
      <c r="C55" s="65" t="s">
        <v>123</v>
      </c>
      <c r="D55" s="65" t="s">
        <v>124</v>
      </c>
      <c r="E55" s="65" t="s">
        <v>127</v>
      </c>
      <c r="F55" s="65" t="s">
        <v>51</v>
      </c>
      <c r="G55" s="66">
        <f>'PROC. REG. COMUN Y ESPECIAL'!G55/1.12</f>
        <v>89.999999999999986</v>
      </c>
      <c r="H55" s="66">
        <f t="shared" si="4"/>
        <v>89.999999999999986</v>
      </c>
      <c r="I55" s="66">
        <v>0</v>
      </c>
      <c r="J55" s="67" t="s">
        <v>153</v>
      </c>
      <c r="K55" s="68" t="s">
        <v>154</v>
      </c>
    </row>
    <row r="56" spans="1:11" ht="28.5">
      <c r="A56" s="63">
        <v>49</v>
      </c>
      <c r="B56" s="64" t="s">
        <v>56</v>
      </c>
      <c r="C56" s="65" t="s">
        <v>123</v>
      </c>
      <c r="D56" s="65" t="s">
        <v>124</v>
      </c>
      <c r="E56" s="65" t="s">
        <v>127</v>
      </c>
      <c r="F56" s="65" t="s">
        <v>51</v>
      </c>
      <c r="G56" s="66">
        <f>'PROC. REG. COMUN Y ESPECIAL'!G56/1.12</f>
        <v>21.062499999999996</v>
      </c>
      <c r="H56" s="66">
        <f t="shared" si="4"/>
        <v>21.062499999999996</v>
      </c>
      <c r="I56" s="66">
        <v>0</v>
      </c>
      <c r="J56" s="67" t="s">
        <v>153</v>
      </c>
      <c r="K56" s="68" t="s">
        <v>154</v>
      </c>
    </row>
    <row r="57" spans="1:11" ht="28.5">
      <c r="A57" s="63">
        <v>50</v>
      </c>
      <c r="B57" s="64" t="s">
        <v>56</v>
      </c>
      <c r="C57" s="65" t="s">
        <v>123</v>
      </c>
      <c r="D57" s="65" t="s">
        <v>124</v>
      </c>
      <c r="E57" s="65" t="s">
        <v>127</v>
      </c>
      <c r="F57" s="65" t="s">
        <v>51</v>
      </c>
      <c r="G57" s="66">
        <f>'PROC. REG. COMUN Y ESPECIAL'!G57/1.12</f>
        <v>38.499999999999993</v>
      </c>
      <c r="H57" s="66">
        <f t="shared" si="4"/>
        <v>38.499999999999993</v>
      </c>
      <c r="I57" s="66">
        <v>0</v>
      </c>
      <c r="J57" s="67" t="s">
        <v>153</v>
      </c>
      <c r="K57" s="68" t="s">
        <v>154</v>
      </c>
    </row>
    <row r="58" spans="1:11" ht="28.5">
      <c r="A58" s="63">
        <v>51</v>
      </c>
      <c r="B58" s="64" t="s">
        <v>56</v>
      </c>
      <c r="C58" s="65" t="s">
        <v>123</v>
      </c>
      <c r="D58" s="65" t="s">
        <v>124</v>
      </c>
      <c r="E58" s="65" t="s">
        <v>127</v>
      </c>
      <c r="F58" s="65" t="s">
        <v>51</v>
      </c>
      <c r="G58" s="66">
        <f>'PROC. REG. COMUN Y ESPECIAL'!G58/1.12</f>
        <v>101.99999999999999</v>
      </c>
      <c r="H58" s="66">
        <f t="shared" si="4"/>
        <v>101.99999999999999</v>
      </c>
      <c r="I58" s="66">
        <v>0</v>
      </c>
      <c r="J58" s="67" t="s">
        <v>153</v>
      </c>
      <c r="K58" s="68" t="s">
        <v>154</v>
      </c>
    </row>
    <row r="59" spans="1:11" ht="28.5">
      <c r="A59" s="63">
        <v>52</v>
      </c>
      <c r="B59" s="64" t="s">
        <v>56</v>
      </c>
      <c r="C59" s="65" t="s">
        <v>123</v>
      </c>
      <c r="D59" s="65" t="s">
        <v>124</v>
      </c>
      <c r="E59" s="65" t="s">
        <v>127</v>
      </c>
      <c r="F59" s="65" t="s">
        <v>51</v>
      </c>
      <c r="G59" s="66">
        <f>'PROC. REG. COMUN Y ESPECIAL'!G59/1.12</f>
        <v>7.1964285714285712</v>
      </c>
      <c r="H59" s="66">
        <f t="shared" si="4"/>
        <v>7.1964285714285712</v>
      </c>
      <c r="I59" s="66">
        <v>0</v>
      </c>
      <c r="J59" s="67" t="s">
        <v>153</v>
      </c>
      <c r="K59" s="68" t="s">
        <v>154</v>
      </c>
    </row>
    <row r="60" spans="1:11" ht="28.5">
      <c r="A60" s="63">
        <v>53</v>
      </c>
      <c r="B60" s="64" t="s">
        <v>56</v>
      </c>
      <c r="C60" s="65" t="s">
        <v>123</v>
      </c>
      <c r="D60" s="65" t="s">
        <v>124</v>
      </c>
      <c r="E60" s="65" t="s">
        <v>127</v>
      </c>
      <c r="F60" s="65" t="s">
        <v>51</v>
      </c>
      <c r="G60" s="66">
        <f>'PROC. REG. COMUN Y ESPECIAL'!G60/1.12</f>
        <v>13.196428571428569</v>
      </c>
      <c r="H60" s="66">
        <f t="shared" si="4"/>
        <v>13.196428571428569</v>
      </c>
      <c r="I60" s="66">
        <v>0</v>
      </c>
      <c r="J60" s="67" t="s">
        <v>153</v>
      </c>
      <c r="K60" s="68" t="s">
        <v>154</v>
      </c>
    </row>
    <row r="61" spans="1:11" ht="28.5">
      <c r="A61" s="63">
        <v>54</v>
      </c>
      <c r="B61" s="64" t="s">
        <v>56</v>
      </c>
      <c r="C61" s="65" t="s">
        <v>123</v>
      </c>
      <c r="D61" s="65" t="s">
        <v>124</v>
      </c>
      <c r="E61" s="65" t="s">
        <v>127</v>
      </c>
      <c r="F61" s="65" t="s">
        <v>51</v>
      </c>
      <c r="G61" s="66">
        <f>'PROC. REG. COMUN Y ESPECIAL'!G61/1.12</f>
        <v>44.232142857142854</v>
      </c>
      <c r="H61" s="66">
        <f t="shared" si="4"/>
        <v>44.232142857142854</v>
      </c>
      <c r="I61" s="66">
        <v>0</v>
      </c>
      <c r="J61" s="69" t="s">
        <v>157</v>
      </c>
      <c r="K61" s="67"/>
    </row>
    <row r="62" spans="1:11" ht="28.5">
      <c r="A62" s="63">
        <v>55</v>
      </c>
      <c r="B62" s="64" t="s">
        <v>56</v>
      </c>
      <c r="C62" s="65" t="s">
        <v>123</v>
      </c>
      <c r="D62" s="65" t="s">
        <v>124</v>
      </c>
      <c r="E62" s="65" t="s">
        <v>127</v>
      </c>
      <c r="F62" s="65" t="s">
        <v>51</v>
      </c>
      <c r="G62" s="66">
        <f>'PROC. REG. COMUN Y ESPECIAL'!G62/1.12</f>
        <v>2.9999999999999996</v>
      </c>
      <c r="H62" s="66">
        <f t="shared" si="4"/>
        <v>2.9999999999999996</v>
      </c>
      <c r="I62" s="66">
        <v>0</v>
      </c>
      <c r="J62" s="67" t="s">
        <v>153</v>
      </c>
      <c r="K62" s="68" t="s">
        <v>154</v>
      </c>
    </row>
    <row r="63" spans="1:11" ht="28.5">
      <c r="A63" s="63">
        <v>56</v>
      </c>
      <c r="B63" s="64" t="s">
        <v>56</v>
      </c>
      <c r="C63" s="65" t="s">
        <v>123</v>
      </c>
      <c r="D63" s="65" t="s">
        <v>124</v>
      </c>
      <c r="E63" s="65" t="s">
        <v>127</v>
      </c>
      <c r="F63" s="65" t="s">
        <v>51</v>
      </c>
      <c r="G63" s="66">
        <f>'PROC. REG. COMUN Y ESPECIAL'!G63/1.12</f>
        <v>2.3035714285714284</v>
      </c>
      <c r="H63" s="66">
        <f t="shared" si="4"/>
        <v>2.3035714285714284</v>
      </c>
      <c r="I63" s="66">
        <v>0</v>
      </c>
      <c r="J63" s="67" t="s">
        <v>153</v>
      </c>
      <c r="K63" s="68" t="s">
        <v>154</v>
      </c>
    </row>
    <row r="64" spans="1:11" ht="28.5">
      <c r="A64" s="63">
        <v>57</v>
      </c>
      <c r="B64" s="64" t="s">
        <v>56</v>
      </c>
      <c r="C64" s="65" t="s">
        <v>123</v>
      </c>
      <c r="D64" s="65" t="s">
        <v>124</v>
      </c>
      <c r="E64" s="65" t="s">
        <v>127</v>
      </c>
      <c r="F64" s="65" t="s">
        <v>51</v>
      </c>
      <c r="G64" s="66">
        <f>'PROC. REG. COMUN Y ESPECIAL'!G64/1.12</f>
        <v>26.401785714285712</v>
      </c>
      <c r="H64" s="66">
        <f t="shared" si="4"/>
        <v>26.401785714285712</v>
      </c>
      <c r="I64" s="66">
        <v>0</v>
      </c>
      <c r="J64" s="67" t="s">
        <v>153</v>
      </c>
      <c r="K64" s="68" t="s">
        <v>154</v>
      </c>
    </row>
    <row r="65" spans="1:11" ht="28.5">
      <c r="A65" s="63">
        <v>58</v>
      </c>
      <c r="B65" s="64" t="s">
        <v>56</v>
      </c>
      <c r="C65" s="65" t="s">
        <v>123</v>
      </c>
      <c r="D65" s="65" t="s">
        <v>124</v>
      </c>
      <c r="E65" s="65" t="s">
        <v>127</v>
      </c>
      <c r="F65" s="65" t="s">
        <v>51</v>
      </c>
      <c r="G65" s="66">
        <f>'PROC. REG. COMUN Y ESPECIAL'!G65/1.12</f>
        <v>11.401785714285714</v>
      </c>
      <c r="H65" s="66">
        <f t="shared" si="4"/>
        <v>11.401785714285714</v>
      </c>
      <c r="I65" s="66">
        <v>0</v>
      </c>
      <c r="J65" s="67" t="s">
        <v>153</v>
      </c>
      <c r="K65" s="68" t="s">
        <v>154</v>
      </c>
    </row>
    <row r="66" spans="1:11" ht="28.5">
      <c r="A66" s="63">
        <v>59</v>
      </c>
      <c r="B66" s="64" t="s">
        <v>56</v>
      </c>
      <c r="C66" s="65" t="s">
        <v>123</v>
      </c>
      <c r="D66" s="65" t="s">
        <v>124</v>
      </c>
      <c r="E66" s="65" t="s">
        <v>127</v>
      </c>
      <c r="F66" s="65" t="s">
        <v>51</v>
      </c>
      <c r="G66" s="66">
        <f>'PROC. REG. COMUN Y ESPECIAL'!G66/1.12</f>
        <v>21.803571428571427</v>
      </c>
      <c r="H66" s="66">
        <f t="shared" si="4"/>
        <v>21.803571428571427</v>
      </c>
      <c r="I66" s="66">
        <v>0</v>
      </c>
      <c r="J66" s="69" t="s">
        <v>157</v>
      </c>
      <c r="K66" s="67"/>
    </row>
    <row r="67" spans="1:11" ht="28.5">
      <c r="A67" s="63">
        <v>60</v>
      </c>
      <c r="B67" s="64" t="s">
        <v>56</v>
      </c>
      <c r="C67" s="65" t="s">
        <v>123</v>
      </c>
      <c r="D67" s="65" t="s">
        <v>124</v>
      </c>
      <c r="E67" s="65" t="s">
        <v>127</v>
      </c>
      <c r="F67" s="65" t="s">
        <v>51</v>
      </c>
      <c r="G67" s="66">
        <f>'PROC. REG. COMUN Y ESPECIAL'!G67/1.12</f>
        <v>27.928571428571427</v>
      </c>
      <c r="H67" s="66">
        <f t="shared" si="4"/>
        <v>27.928571428571427</v>
      </c>
      <c r="I67" s="66">
        <v>0</v>
      </c>
      <c r="J67" s="67" t="s">
        <v>153</v>
      </c>
      <c r="K67" s="68" t="s">
        <v>154</v>
      </c>
    </row>
    <row r="68" spans="1:11" ht="28.5">
      <c r="A68" s="63">
        <v>61</v>
      </c>
      <c r="B68" s="64" t="s">
        <v>56</v>
      </c>
      <c r="C68" s="65" t="s">
        <v>123</v>
      </c>
      <c r="D68" s="65" t="s">
        <v>124</v>
      </c>
      <c r="E68" s="65" t="s">
        <v>127</v>
      </c>
      <c r="F68" s="65" t="s">
        <v>51</v>
      </c>
      <c r="G68" s="66">
        <f>'PROC. REG. COMUN Y ESPECIAL'!G68/1.12</f>
        <v>40.660714285714278</v>
      </c>
      <c r="H68" s="66">
        <f t="shared" si="4"/>
        <v>40.660714285714278</v>
      </c>
      <c r="I68" s="66">
        <v>0</v>
      </c>
      <c r="J68" s="67" t="s">
        <v>153</v>
      </c>
      <c r="K68" s="68" t="s">
        <v>154</v>
      </c>
    </row>
    <row r="69" spans="1:11" ht="28.5">
      <c r="A69" s="63">
        <v>62</v>
      </c>
      <c r="B69" s="64" t="s">
        <v>56</v>
      </c>
      <c r="C69" s="65" t="s">
        <v>123</v>
      </c>
      <c r="D69" s="65" t="s">
        <v>124</v>
      </c>
      <c r="E69" s="65" t="s">
        <v>127</v>
      </c>
      <c r="F69" s="65" t="s">
        <v>51</v>
      </c>
      <c r="G69" s="66">
        <f>'PROC. REG. COMUN Y ESPECIAL'!G69/1.12</f>
        <v>28.598214285714285</v>
      </c>
      <c r="H69" s="66">
        <f t="shared" si="4"/>
        <v>28.598214285714285</v>
      </c>
      <c r="I69" s="66">
        <v>0</v>
      </c>
      <c r="J69" s="67" t="s">
        <v>153</v>
      </c>
      <c r="K69" s="68" t="s">
        <v>154</v>
      </c>
    </row>
    <row r="70" spans="1:11" ht="28.5">
      <c r="A70" s="63">
        <v>63</v>
      </c>
      <c r="B70" s="64" t="s">
        <v>56</v>
      </c>
      <c r="C70" s="65" t="s">
        <v>123</v>
      </c>
      <c r="D70" s="65" t="s">
        <v>124</v>
      </c>
      <c r="E70" s="65" t="s">
        <v>127</v>
      </c>
      <c r="F70" s="65" t="s">
        <v>51</v>
      </c>
      <c r="G70" s="66">
        <f>'PROC. REG. COMUN Y ESPECIAL'!G70/1.12</f>
        <v>4.8035714285714279</v>
      </c>
      <c r="H70" s="66">
        <f t="shared" si="4"/>
        <v>4.8035714285714279</v>
      </c>
      <c r="I70" s="66">
        <v>0</v>
      </c>
      <c r="J70" s="67" t="s">
        <v>153</v>
      </c>
      <c r="K70" s="68" t="s">
        <v>154</v>
      </c>
    </row>
    <row r="71" spans="1:11" ht="28.5">
      <c r="A71" s="63">
        <v>64</v>
      </c>
      <c r="B71" s="64" t="s">
        <v>56</v>
      </c>
      <c r="C71" s="65" t="s">
        <v>123</v>
      </c>
      <c r="D71" s="65" t="s">
        <v>124</v>
      </c>
      <c r="E71" s="65" t="s">
        <v>127</v>
      </c>
      <c r="F71" s="65" t="s">
        <v>51</v>
      </c>
      <c r="G71" s="66">
        <f>'PROC. REG. COMUN Y ESPECIAL'!G71/1.12</f>
        <v>12.580357142857142</v>
      </c>
      <c r="H71" s="66">
        <f t="shared" si="4"/>
        <v>12.580357142857142</v>
      </c>
      <c r="I71" s="66">
        <v>0</v>
      </c>
      <c r="J71" s="69" t="s">
        <v>157</v>
      </c>
      <c r="K71" s="67"/>
    </row>
    <row r="72" spans="1:11" ht="28.5">
      <c r="A72" s="63">
        <v>65</v>
      </c>
      <c r="B72" s="64" t="s">
        <v>56</v>
      </c>
      <c r="C72" s="65" t="s">
        <v>123</v>
      </c>
      <c r="D72" s="65" t="s">
        <v>124</v>
      </c>
      <c r="E72" s="65" t="s">
        <v>127</v>
      </c>
      <c r="F72" s="65" t="s">
        <v>51</v>
      </c>
      <c r="G72" s="66">
        <f>'PROC. REG. COMUN Y ESPECIAL'!G72/1.12</f>
        <v>9.4821428571428559</v>
      </c>
      <c r="H72" s="66">
        <f t="shared" si="4"/>
        <v>9.4821428571428559</v>
      </c>
      <c r="I72" s="66">
        <v>0</v>
      </c>
      <c r="J72" s="67" t="s">
        <v>153</v>
      </c>
      <c r="K72" s="68" t="s">
        <v>154</v>
      </c>
    </row>
    <row r="73" spans="1:11" ht="28.5">
      <c r="A73" s="63">
        <v>66</v>
      </c>
      <c r="B73" s="64" t="s">
        <v>56</v>
      </c>
      <c r="C73" s="65" t="s">
        <v>123</v>
      </c>
      <c r="D73" s="65" t="s">
        <v>124</v>
      </c>
      <c r="E73" s="65" t="s">
        <v>127</v>
      </c>
      <c r="F73" s="65" t="s">
        <v>51</v>
      </c>
      <c r="G73" s="66">
        <f>'PROC. REG. COMUN Y ESPECIAL'!G73/1.12</f>
        <v>1663.9910714285713</v>
      </c>
      <c r="H73" s="66">
        <f t="shared" si="4"/>
        <v>1663.9910714285713</v>
      </c>
      <c r="I73" s="66">
        <v>0</v>
      </c>
      <c r="J73" s="69" t="s">
        <v>158</v>
      </c>
      <c r="K73" s="67"/>
    </row>
    <row r="74" spans="1:11" ht="28.5">
      <c r="A74" s="63">
        <v>67</v>
      </c>
      <c r="B74" s="64" t="s">
        <v>56</v>
      </c>
      <c r="C74" s="65" t="s">
        <v>123</v>
      </c>
      <c r="D74" s="65" t="s">
        <v>124</v>
      </c>
      <c r="E74" s="65" t="s">
        <v>127</v>
      </c>
      <c r="F74" s="65" t="s">
        <v>51</v>
      </c>
      <c r="G74" s="66">
        <f>'PROC. REG. COMUN Y ESPECIAL'!G74/1.12</f>
        <v>36</v>
      </c>
      <c r="H74" s="66">
        <f t="shared" si="4"/>
        <v>36</v>
      </c>
      <c r="I74" s="66">
        <v>0</v>
      </c>
      <c r="J74" s="67" t="s">
        <v>153</v>
      </c>
      <c r="K74" s="68" t="s">
        <v>154</v>
      </c>
    </row>
    <row r="75" spans="1:11" ht="28.5">
      <c r="A75" s="63">
        <v>68</v>
      </c>
      <c r="B75" s="64" t="s">
        <v>56</v>
      </c>
      <c r="C75" s="65" t="s">
        <v>123</v>
      </c>
      <c r="D75" s="65" t="s">
        <v>125</v>
      </c>
      <c r="E75" s="65" t="s">
        <v>128</v>
      </c>
      <c r="F75" s="65" t="s">
        <v>51</v>
      </c>
      <c r="G75" s="66">
        <f>'PROC. REG. COMUN Y ESPECIAL'!G75/1.12</f>
        <v>48.116071428571423</v>
      </c>
      <c r="H75" s="66">
        <f t="shared" si="4"/>
        <v>48.116071428571423</v>
      </c>
      <c r="I75" s="66">
        <v>0</v>
      </c>
      <c r="J75" s="69" t="s">
        <v>159</v>
      </c>
      <c r="K75" s="67"/>
    </row>
    <row r="76" spans="1:11" ht="28.5">
      <c r="A76" s="63">
        <v>69</v>
      </c>
      <c r="B76" s="64" t="s">
        <v>56</v>
      </c>
      <c r="C76" s="65" t="s">
        <v>123</v>
      </c>
      <c r="D76" s="65" t="s">
        <v>125</v>
      </c>
      <c r="E76" s="65" t="s">
        <v>128</v>
      </c>
      <c r="F76" s="65" t="s">
        <v>51</v>
      </c>
      <c r="G76" s="66">
        <f>'PROC. REG. COMUN Y ESPECIAL'!G76/1.12</f>
        <v>50.821428571428569</v>
      </c>
      <c r="H76" s="66">
        <f t="shared" si="4"/>
        <v>50.821428571428569</v>
      </c>
      <c r="I76" s="66">
        <v>0</v>
      </c>
      <c r="J76" s="69" t="s">
        <v>159</v>
      </c>
      <c r="K76" s="67"/>
    </row>
    <row r="77" spans="1:11" ht="28.5">
      <c r="A77" s="63">
        <v>70</v>
      </c>
      <c r="B77" s="64" t="s">
        <v>56</v>
      </c>
      <c r="C77" s="65" t="s">
        <v>123</v>
      </c>
      <c r="D77" s="65" t="s">
        <v>125</v>
      </c>
      <c r="E77" s="65" t="s">
        <v>128</v>
      </c>
      <c r="F77" s="65" t="s">
        <v>51</v>
      </c>
      <c r="G77" s="66">
        <f>'PROC. REG. COMUN Y ESPECIAL'!G77/1.12</f>
        <v>34.5</v>
      </c>
      <c r="H77" s="66">
        <f t="shared" si="4"/>
        <v>34.5</v>
      </c>
      <c r="I77" s="66">
        <v>0</v>
      </c>
      <c r="J77" s="69" t="s">
        <v>160</v>
      </c>
      <c r="K77" s="67"/>
    </row>
    <row r="78" spans="1:11" ht="28.5">
      <c r="A78" s="63">
        <v>71</v>
      </c>
      <c r="B78" s="64" t="s">
        <v>56</v>
      </c>
      <c r="C78" s="65" t="s">
        <v>123</v>
      </c>
      <c r="D78" s="65" t="s">
        <v>125</v>
      </c>
      <c r="E78" s="65" t="s">
        <v>128</v>
      </c>
      <c r="F78" s="65" t="s">
        <v>51</v>
      </c>
      <c r="G78" s="66">
        <f>'PROC. REG. COMUN Y ESPECIAL'!G78/1.12</f>
        <v>123.91964285714283</v>
      </c>
      <c r="H78" s="66">
        <f t="shared" si="4"/>
        <v>123.91964285714283</v>
      </c>
      <c r="I78" s="66">
        <v>0</v>
      </c>
      <c r="J78" s="69" t="s">
        <v>161</v>
      </c>
      <c r="K78" s="67"/>
    </row>
    <row r="79" spans="1:11" ht="28.5">
      <c r="A79" s="63">
        <v>72</v>
      </c>
      <c r="B79" s="64" t="s">
        <v>56</v>
      </c>
      <c r="C79" s="65" t="s">
        <v>123</v>
      </c>
      <c r="D79" s="65" t="s">
        <v>125</v>
      </c>
      <c r="E79" s="65" t="s">
        <v>128</v>
      </c>
      <c r="F79" s="65" t="s">
        <v>51</v>
      </c>
      <c r="G79" s="66">
        <f>'PROC. REG. COMUN Y ESPECIAL'!G79/1.12</f>
        <v>42.419642857142854</v>
      </c>
      <c r="H79" s="66">
        <f t="shared" si="4"/>
        <v>42.419642857142854</v>
      </c>
      <c r="I79" s="66">
        <v>0</v>
      </c>
      <c r="J79" s="67" t="s">
        <v>153</v>
      </c>
      <c r="K79" s="68" t="s">
        <v>154</v>
      </c>
    </row>
    <row r="80" spans="1:11" ht="28.5">
      <c r="A80" s="63">
        <v>73</v>
      </c>
      <c r="B80" s="64" t="s">
        <v>56</v>
      </c>
      <c r="C80" s="65" t="s">
        <v>123</v>
      </c>
      <c r="D80" s="65" t="s">
        <v>125</v>
      </c>
      <c r="E80" s="65" t="s">
        <v>128</v>
      </c>
      <c r="F80" s="65" t="s">
        <v>51</v>
      </c>
      <c r="G80" s="66">
        <f>'PROC. REG. COMUN Y ESPECIAL'!G80/1.12</f>
        <v>10.151785714285712</v>
      </c>
      <c r="H80" s="66">
        <f t="shared" si="4"/>
        <v>10.151785714285712</v>
      </c>
      <c r="I80" s="66">
        <v>0</v>
      </c>
      <c r="J80" s="69" t="s">
        <v>162</v>
      </c>
      <c r="K80" s="67"/>
    </row>
    <row r="81" spans="1:11" ht="28.5">
      <c r="A81" s="63">
        <v>74</v>
      </c>
      <c r="B81" s="64" t="s">
        <v>56</v>
      </c>
      <c r="C81" s="65" t="s">
        <v>123</v>
      </c>
      <c r="D81" s="65" t="s">
        <v>125</v>
      </c>
      <c r="E81" s="65" t="s">
        <v>128</v>
      </c>
      <c r="F81" s="65" t="s">
        <v>51</v>
      </c>
      <c r="G81" s="66">
        <f>'PROC. REG. COMUN Y ESPECIAL'!G81/1.12</f>
        <v>89.999999999999986</v>
      </c>
      <c r="H81" s="66">
        <f t="shared" si="4"/>
        <v>89.999999999999986</v>
      </c>
      <c r="I81" s="66">
        <v>0</v>
      </c>
      <c r="J81" s="67" t="s">
        <v>153</v>
      </c>
      <c r="K81" s="68" t="s">
        <v>154</v>
      </c>
    </row>
    <row r="82" spans="1:11" ht="28.5">
      <c r="A82" s="63">
        <v>75</v>
      </c>
      <c r="B82" s="64" t="s">
        <v>56</v>
      </c>
      <c r="C82" s="65" t="s">
        <v>123</v>
      </c>
      <c r="D82" s="65" t="s">
        <v>125</v>
      </c>
      <c r="E82" s="65" t="s">
        <v>128</v>
      </c>
      <c r="F82" s="65" t="s">
        <v>51</v>
      </c>
      <c r="G82" s="66">
        <f>'PROC. REG. COMUN Y ESPECIAL'!G82/1.12</f>
        <v>36.919642857142854</v>
      </c>
      <c r="H82" s="66">
        <f t="shared" si="4"/>
        <v>36.919642857142854</v>
      </c>
      <c r="I82" s="66">
        <v>0</v>
      </c>
      <c r="J82" s="69" t="s">
        <v>159</v>
      </c>
      <c r="K82" s="67"/>
    </row>
    <row r="83" spans="1:11" ht="28.5">
      <c r="A83" s="63">
        <v>76</v>
      </c>
      <c r="B83" s="64" t="s">
        <v>56</v>
      </c>
      <c r="C83" s="65" t="s">
        <v>123</v>
      </c>
      <c r="D83" s="65" t="s">
        <v>125</v>
      </c>
      <c r="E83" s="65" t="s">
        <v>128</v>
      </c>
      <c r="F83" s="65" t="s">
        <v>51</v>
      </c>
      <c r="G83" s="66">
        <f>'PROC. REG. COMUN Y ESPECIAL'!G83/1.12</f>
        <v>40.75</v>
      </c>
      <c r="H83" s="66">
        <f t="shared" si="4"/>
        <v>40.75</v>
      </c>
      <c r="I83" s="66">
        <v>0</v>
      </c>
      <c r="J83" s="69" t="s">
        <v>159</v>
      </c>
      <c r="K83" s="67"/>
    </row>
    <row r="84" spans="1:11" ht="28.5">
      <c r="A84" s="63">
        <v>77</v>
      </c>
      <c r="B84" s="64" t="s">
        <v>56</v>
      </c>
      <c r="C84" s="65" t="s">
        <v>123</v>
      </c>
      <c r="D84" s="65" t="s">
        <v>125</v>
      </c>
      <c r="E84" s="65" t="s">
        <v>128</v>
      </c>
      <c r="F84" s="65" t="s">
        <v>51</v>
      </c>
      <c r="G84" s="66">
        <f>'PROC. REG. COMUN Y ESPECIAL'!G84/1.12</f>
        <v>20.999999999999996</v>
      </c>
      <c r="H84" s="66">
        <f t="shared" si="4"/>
        <v>20.999999999999996</v>
      </c>
      <c r="I84" s="66">
        <v>0</v>
      </c>
      <c r="J84" s="69" t="s">
        <v>159</v>
      </c>
      <c r="K84" s="67"/>
    </row>
    <row r="85" spans="1:11" ht="28.5">
      <c r="A85" s="63">
        <v>78</v>
      </c>
      <c r="B85" s="64" t="s">
        <v>56</v>
      </c>
      <c r="C85" s="65" t="s">
        <v>123</v>
      </c>
      <c r="D85" s="65" t="s">
        <v>125</v>
      </c>
      <c r="E85" s="65" t="s">
        <v>128</v>
      </c>
      <c r="F85" s="65" t="s">
        <v>51</v>
      </c>
      <c r="G85" s="66">
        <f>'PROC. REG. COMUN Y ESPECIAL'!G85/1.12</f>
        <v>37.499999999999993</v>
      </c>
      <c r="H85" s="66">
        <f t="shared" si="4"/>
        <v>37.499999999999993</v>
      </c>
      <c r="I85" s="66">
        <v>0</v>
      </c>
      <c r="J85" s="69" t="s">
        <v>162</v>
      </c>
      <c r="K85" s="67"/>
    </row>
    <row r="86" spans="1:11" ht="28.5">
      <c r="A86" s="63">
        <v>79</v>
      </c>
      <c r="B86" s="64" t="s">
        <v>56</v>
      </c>
      <c r="C86" s="65" t="s">
        <v>123</v>
      </c>
      <c r="D86" s="65" t="s">
        <v>125</v>
      </c>
      <c r="E86" s="65" t="s">
        <v>128</v>
      </c>
      <c r="F86" s="65" t="s">
        <v>51</v>
      </c>
      <c r="G86" s="66">
        <f>'PROC. REG. COMUN Y ESPECIAL'!G86/1.12</f>
        <v>2.3482142857142856</v>
      </c>
      <c r="H86" s="66">
        <f t="shared" si="4"/>
        <v>2.3482142857142856</v>
      </c>
      <c r="I86" s="66">
        <v>0</v>
      </c>
      <c r="J86" s="69" t="s">
        <v>162</v>
      </c>
      <c r="K86" s="67"/>
    </row>
    <row r="87" spans="1:11" ht="28.5">
      <c r="A87" s="63">
        <v>80</v>
      </c>
      <c r="B87" s="64" t="s">
        <v>56</v>
      </c>
      <c r="C87" s="65" t="s">
        <v>123</v>
      </c>
      <c r="D87" s="65" t="s">
        <v>125</v>
      </c>
      <c r="E87" s="65" t="s">
        <v>128</v>
      </c>
      <c r="F87" s="65" t="s">
        <v>51</v>
      </c>
      <c r="G87" s="66">
        <f>'PROC. REG. COMUN Y ESPECIAL'!G87/1.12</f>
        <v>36.053571428571431</v>
      </c>
      <c r="H87" s="66">
        <f t="shared" si="4"/>
        <v>36.053571428571431</v>
      </c>
      <c r="I87" s="66">
        <v>0</v>
      </c>
      <c r="J87" s="67" t="s">
        <v>153</v>
      </c>
      <c r="K87" s="68" t="s">
        <v>154</v>
      </c>
    </row>
    <row r="88" spans="1:11" ht="28.5">
      <c r="A88" s="63">
        <v>81</v>
      </c>
      <c r="B88" s="64" t="s">
        <v>56</v>
      </c>
      <c r="C88" s="65" t="s">
        <v>123</v>
      </c>
      <c r="D88" s="65" t="s">
        <v>125</v>
      </c>
      <c r="E88" s="65" t="s">
        <v>128</v>
      </c>
      <c r="F88" s="65" t="s">
        <v>51</v>
      </c>
      <c r="G88" s="66">
        <f>'PROC. REG. COMUN Y ESPECIAL'!G88/1.12</f>
        <v>603.11607142857133</v>
      </c>
      <c r="H88" s="66">
        <f t="shared" si="4"/>
        <v>603.11607142857133</v>
      </c>
      <c r="I88" s="66">
        <v>0</v>
      </c>
      <c r="J88" s="69" t="s">
        <v>161</v>
      </c>
      <c r="K88" s="67"/>
    </row>
    <row r="89" spans="1:11" ht="28.5">
      <c r="A89" s="63">
        <v>82</v>
      </c>
      <c r="B89" s="64" t="s">
        <v>56</v>
      </c>
      <c r="C89" s="65" t="s">
        <v>123</v>
      </c>
      <c r="D89" s="65" t="s">
        <v>125</v>
      </c>
      <c r="E89" s="65" t="s">
        <v>128</v>
      </c>
      <c r="F89" s="65" t="s">
        <v>51</v>
      </c>
      <c r="G89" s="66">
        <f>'PROC. REG. COMUN Y ESPECIAL'!G89/1.12</f>
        <v>13.642857142857141</v>
      </c>
      <c r="H89" s="66">
        <f t="shared" si="4"/>
        <v>13.642857142857141</v>
      </c>
      <c r="I89" s="66">
        <v>0</v>
      </c>
      <c r="J89" s="69" t="s">
        <v>159</v>
      </c>
      <c r="K89" s="67"/>
    </row>
    <row r="90" spans="1:11" ht="28.5">
      <c r="A90" s="63">
        <v>83</v>
      </c>
      <c r="B90" s="64" t="s">
        <v>56</v>
      </c>
      <c r="C90" s="65" t="s">
        <v>123</v>
      </c>
      <c r="D90" s="65" t="s">
        <v>125</v>
      </c>
      <c r="E90" s="65" t="s">
        <v>128</v>
      </c>
      <c r="F90" s="65" t="s">
        <v>51</v>
      </c>
      <c r="G90" s="66">
        <f>'PROC. REG. COMUN Y ESPECIAL'!G90/1.12</f>
        <v>19.723214285714285</v>
      </c>
      <c r="H90" s="66">
        <f t="shared" si="4"/>
        <v>19.723214285714285</v>
      </c>
      <c r="I90" s="66">
        <v>0</v>
      </c>
      <c r="J90" s="69" t="s">
        <v>162</v>
      </c>
      <c r="K90" s="67"/>
    </row>
    <row r="91" spans="1:11" ht="28.5">
      <c r="A91" s="63">
        <v>84</v>
      </c>
      <c r="B91" s="64" t="s">
        <v>56</v>
      </c>
      <c r="C91" s="65" t="s">
        <v>123</v>
      </c>
      <c r="D91" s="65" t="s">
        <v>125</v>
      </c>
      <c r="E91" s="65" t="s">
        <v>128</v>
      </c>
      <c r="F91" s="65" t="s">
        <v>51</v>
      </c>
      <c r="G91" s="66">
        <f>'PROC. REG. COMUN Y ESPECIAL'!G91/1.12</f>
        <v>50.883928571428569</v>
      </c>
      <c r="H91" s="66">
        <f t="shared" si="4"/>
        <v>50.883928571428569</v>
      </c>
      <c r="I91" s="66">
        <v>0</v>
      </c>
      <c r="J91" s="69" t="s">
        <v>163</v>
      </c>
      <c r="K91" s="67"/>
    </row>
    <row r="92" spans="1:11" ht="28.5">
      <c r="A92" s="63">
        <v>85</v>
      </c>
      <c r="B92" s="64" t="s">
        <v>56</v>
      </c>
      <c r="C92" s="65" t="s">
        <v>123</v>
      </c>
      <c r="D92" s="65" t="s">
        <v>125</v>
      </c>
      <c r="E92" s="65" t="s">
        <v>128</v>
      </c>
      <c r="F92" s="65" t="s">
        <v>51</v>
      </c>
      <c r="G92" s="66">
        <f>'PROC. REG. COMUN Y ESPECIAL'!G92/1.12</f>
        <v>281.47321428571428</v>
      </c>
      <c r="H92" s="66">
        <f t="shared" si="4"/>
        <v>281.47321428571428</v>
      </c>
      <c r="I92" s="66">
        <v>0</v>
      </c>
      <c r="J92" s="69" t="s">
        <v>163</v>
      </c>
      <c r="K92" s="67"/>
    </row>
    <row r="93" spans="1:11" ht="28.5">
      <c r="A93" s="63">
        <v>86</v>
      </c>
      <c r="B93" s="64" t="s">
        <v>56</v>
      </c>
      <c r="C93" s="65" t="s">
        <v>123</v>
      </c>
      <c r="D93" s="65" t="s">
        <v>125</v>
      </c>
      <c r="E93" s="65" t="s">
        <v>128</v>
      </c>
      <c r="F93" s="65" t="s">
        <v>51</v>
      </c>
      <c r="G93" s="66">
        <f>'PROC. REG. COMUN Y ESPECIAL'!G93/1.12</f>
        <v>189.11607142857142</v>
      </c>
      <c r="H93" s="66">
        <f t="shared" si="4"/>
        <v>189.11607142857142</v>
      </c>
      <c r="I93" s="66">
        <v>0</v>
      </c>
      <c r="J93" s="69" t="s">
        <v>163</v>
      </c>
      <c r="K93" s="67"/>
    </row>
    <row r="94" spans="1:11" ht="28.5">
      <c r="A94" s="63">
        <v>87</v>
      </c>
      <c r="B94" s="64" t="s">
        <v>56</v>
      </c>
      <c r="C94" s="65" t="s">
        <v>123</v>
      </c>
      <c r="D94" s="65" t="s">
        <v>125</v>
      </c>
      <c r="E94" s="65" t="s">
        <v>128</v>
      </c>
      <c r="F94" s="65" t="s">
        <v>51</v>
      </c>
      <c r="G94" s="66">
        <f>'PROC. REG. COMUN Y ESPECIAL'!G94/1.12</f>
        <v>12.499999999999998</v>
      </c>
      <c r="H94" s="66">
        <f t="shared" si="4"/>
        <v>12.499999999999998</v>
      </c>
      <c r="I94" s="66">
        <v>0</v>
      </c>
      <c r="J94" s="69" t="s">
        <v>160</v>
      </c>
      <c r="K94" s="67"/>
    </row>
    <row r="95" spans="1:11" ht="42.75">
      <c r="A95" s="63">
        <v>88</v>
      </c>
      <c r="B95" s="64" t="s">
        <v>56</v>
      </c>
      <c r="C95" s="65" t="s">
        <v>123</v>
      </c>
      <c r="D95" s="65" t="s">
        <v>125</v>
      </c>
      <c r="E95" s="65" t="s">
        <v>128</v>
      </c>
      <c r="F95" s="65" t="s">
        <v>51</v>
      </c>
      <c r="G95" s="66">
        <f>'PROC. REG. COMUN Y ESPECIAL'!G95/1.12</f>
        <v>220.39285714285714</v>
      </c>
      <c r="H95" s="66">
        <f t="shared" si="4"/>
        <v>220.39285714285714</v>
      </c>
      <c r="I95" s="66">
        <v>0</v>
      </c>
      <c r="J95" s="69" t="s">
        <v>164</v>
      </c>
      <c r="K95" s="67"/>
    </row>
    <row r="96" spans="1:11" ht="28.5">
      <c r="A96" s="63">
        <v>89</v>
      </c>
      <c r="B96" s="64" t="s">
        <v>56</v>
      </c>
      <c r="C96" s="65" t="s">
        <v>123</v>
      </c>
      <c r="D96" s="65" t="s">
        <v>125</v>
      </c>
      <c r="E96" s="65" t="s">
        <v>128</v>
      </c>
      <c r="F96" s="65" t="s">
        <v>51</v>
      </c>
      <c r="G96" s="66">
        <f>'PROC. REG. COMUN Y ESPECIAL'!G96/1.12</f>
        <v>114.40178571428569</v>
      </c>
      <c r="H96" s="66">
        <f t="shared" si="4"/>
        <v>114.40178571428569</v>
      </c>
      <c r="I96" s="66">
        <v>0</v>
      </c>
      <c r="J96" s="69" t="s">
        <v>160</v>
      </c>
      <c r="K96" s="67"/>
    </row>
    <row r="97" spans="1:12" ht="28.5">
      <c r="A97" s="63">
        <v>90</v>
      </c>
      <c r="B97" s="64" t="s">
        <v>56</v>
      </c>
      <c r="C97" s="65" t="s">
        <v>123</v>
      </c>
      <c r="D97" s="65" t="s">
        <v>126</v>
      </c>
      <c r="E97" s="65" t="s">
        <v>129</v>
      </c>
      <c r="F97" s="65" t="s">
        <v>51</v>
      </c>
      <c r="G97" s="66">
        <f>'PROC. REG. COMUN Y ESPECIAL'!G97/1.12</f>
        <v>479.08035714285717</v>
      </c>
      <c r="H97" s="66">
        <f t="shared" si="4"/>
        <v>479.08035714285717</v>
      </c>
      <c r="I97" s="66">
        <v>0</v>
      </c>
      <c r="J97" s="69" t="s">
        <v>165</v>
      </c>
      <c r="K97" s="67"/>
    </row>
    <row r="98" spans="1:12" ht="28.5">
      <c r="A98" s="63">
        <v>91</v>
      </c>
      <c r="B98" s="64" t="s">
        <v>56</v>
      </c>
      <c r="C98" s="65" t="s">
        <v>123</v>
      </c>
      <c r="D98" s="65" t="s">
        <v>126</v>
      </c>
      <c r="E98" s="65" t="s">
        <v>129</v>
      </c>
      <c r="F98" s="65" t="s">
        <v>51</v>
      </c>
      <c r="G98" s="66">
        <f>'PROC. REG. COMUN Y ESPECIAL'!G98/1.12</f>
        <v>924.41964285714266</v>
      </c>
      <c r="H98" s="66">
        <f t="shared" si="4"/>
        <v>924.41964285714266</v>
      </c>
      <c r="I98" s="66">
        <v>0</v>
      </c>
      <c r="J98" s="69" t="s">
        <v>165</v>
      </c>
      <c r="K98" s="67"/>
    </row>
    <row r="99" spans="1:12" ht="28.5">
      <c r="A99" s="63">
        <v>92</v>
      </c>
      <c r="B99" s="64" t="s">
        <v>56</v>
      </c>
      <c r="C99" s="65" t="s">
        <v>123</v>
      </c>
      <c r="D99" s="65" t="s">
        <v>126</v>
      </c>
      <c r="E99" s="65" t="s">
        <v>129</v>
      </c>
      <c r="F99" s="65" t="s">
        <v>51</v>
      </c>
      <c r="G99" s="66">
        <f>'PROC. REG. COMUN Y ESPECIAL'!G99/1.12</f>
        <v>1784.7589285714284</v>
      </c>
      <c r="H99" s="66">
        <f t="shared" si="4"/>
        <v>1784.7589285714284</v>
      </c>
      <c r="I99" s="66">
        <v>0</v>
      </c>
      <c r="J99" s="69" t="s">
        <v>165</v>
      </c>
      <c r="K99" s="67"/>
    </row>
    <row r="100" spans="1:12" ht="28.5">
      <c r="A100" s="63">
        <v>93</v>
      </c>
      <c r="B100" s="64" t="s">
        <v>56</v>
      </c>
      <c r="C100" s="65" t="s">
        <v>123</v>
      </c>
      <c r="D100" s="65" t="s">
        <v>126</v>
      </c>
      <c r="E100" s="65" t="s">
        <v>129</v>
      </c>
      <c r="F100" s="65" t="s">
        <v>51</v>
      </c>
      <c r="G100" s="66">
        <f>'PROC. REG. COMUN Y ESPECIAL'!G100/1.12</f>
        <v>616.27678571428567</v>
      </c>
      <c r="H100" s="66">
        <f t="shared" si="4"/>
        <v>616.27678571428567</v>
      </c>
      <c r="I100" s="66">
        <v>0</v>
      </c>
      <c r="J100" s="69" t="s">
        <v>165</v>
      </c>
      <c r="K100" s="67"/>
    </row>
    <row r="101" spans="1:12" ht="28.5">
      <c r="A101" s="63">
        <v>94</v>
      </c>
      <c r="B101" s="64" t="s">
        <v>56</v>
      </c>
      <c r="C101" s="65" t="s">
        <v>123</v>
      </c>
      <c r="D101" s="65" t="s">
        <v>126</v>
      </c>
      <c r="E101" s="65" t="s">
        <v>129</v>
      </c>
      <c r="F101" s="65" t="s">
        <v>51</v>
      </c>
      <c r="G101" s="66">
        <f>'PROC. REG. COMUN Y ESPECIAL'!G101/1.12</f>
        <v>479.08035714285717</v>
      </c>
      <c r="H101" s="66">
        <f t="shared" si="4"/>
        <v>479.08035714285717</v>
      </c>
      <c r="I101" s="66">
        <v>0</v>
      </c>
      <c r="J101" s="69" t="s">
        <v>165</v>
      </c>
      <c r="K101" s="67"/>
    </row>
    <row r="102" spans="1:12" ht="28.5">
      <c r="A102" s="63">
        <v>95</v>
      </c>
      <c r="B102" s="64" t="s">
        <v>56</v>
      </c>
      <c r="C102" s="65" t="s">
        <v>123</v>
      </c>
      <c r="D102" s="65" t="s">
        <v>126</v>
      </c>
      <c r="E102" s="65" t="s">
        <v>129</v>
      </c>
      <c r="F102" s="65" t="s">
        <v>51</v>
      </c>
      <c r="G102" s="66">
        <f>'PROC. REG. COMUN Y ESPECIAL'!G102/1.12</f>
        <v>462.21428571428561</v>
      </c>
      <c r="H102" s="66">
        <f t="shared" ref="H102" si="5">G102</f>
        <v>462.21428571428561</v>
      </c>
      <c r="I102" s="66">
        <v>0</v>
      </c>
      <c r="J102" s="69" t="s">
        <v>165</v>
      </c>
      <c r="K102" s="67"/>
      <c r="L102" s="71">
        <f>SUM(H37:H102)</f>
        <v>9499.6160714285706</v>
      </c>
    </row>
    <row r="103" spans="1:12" ht="42.75">
      <c r="A103" s="63">
        <v>96</v>
      </c>
      <c r="B103" s="64" t="s">
        <v>56</v>
      </c>
      <c r="C103" s="65" t="s">
        <v>123</v>
      </c>
      <c r="D103" s="65" t="s">
        <v>124</v>
      </c>
      <c r="E103" s="65" t="s">
        <v>127</v>
      </c>
      <c r="F103" s="65" t="s">
        <v>51</v>
      </c>
      <c r="G103" s="74">
        <v>5.2799999999999994</v>
      </c>
      <c r="H103" s="74">
        <f>G103</f>
        <v>5.2799999999999994</v>
      </c>
      <c r="I103" s="66">
        <f>G103-H103</f>
        <v>0</v>
      </c>
      <c r="J103" s="72" t="s">
        <v>151</v>
      </c>
      <c r="K103" s="73" t="s">
        <v>152</v>
      </c>
    </row>
    <row r="104" spans="1:12" ht="42.75">
      <c r="A104" s="63">
        <v>97</v>
      </c>
      <c r="B104" s="64" t="s">
        <v>56</v>
      </c>
      <c r="C104" s="65" t="s">
        <v>123</v>
      </c>
      <c r="D104" s="65" t="s">
        <v>124</v>
      </c>
      <c r="E104" s="65" t="s">
        <v>127</v>
      </c>
      <c r="F104" s="65" t="s">
        <v>51</v>
      </c>
      <c r="G104" s="74">
        <v>5.64</v>
      </c>
      <c r="H104" s="74">
        <f t="shared" ref="H104:H116" si="6">G104</f>
        <v>5.64</v>
      </c>
      <c r="I104" s="66">
        <f t="shared" ref="I104:I116" si="7">G104-H104</f>
        <v>0</v>
      </c>
      <c r="J104" s="72" t="s">
        <v>151</v>
      </c>
      <c r="K104" s="73" t="s">
        <v>152</v>
      </c>
    </row>
    <row r="105" spans="1:12" ht="42.75">
      <c r="A105" s="63">
        <v>98</v>
      </c>
      <c r="B105" s="64" t="s">
        <v>56</v>
      </c>
      <c r="C105" s="65" t="s">
        <v>123</v>
      </c>
      <c r="D105" s="65" t="s">
        <v>124</v>
      </c>
      <c r="E105" s="65" t="s">
        <v>127</v>
      </c>
      <c r="F105" s="65" t="s">
        <v>51</v>
      </c>
      <c r="G105" s="74">
        <v>4.919999999999999</v>
      </c>
      <c r="H105" s="74">
        <f t="shared" si="6"/>
        <v>4.919999999999999</v>
      </c>
      <c r="I105" s="66">
        <f t="shared" si="7"/>
        <v>0</v>
      </c>
      <c r="J105" s="72" t="s">
        <v>151</v>
      </c>
      <c r="K105" s="73" t="s">
        <v>152</v>
      </c>
    </row>
    <row r="106" spans="1:12" ht="42.75">
      <c r="A106" s="63">
        <v>99</v>
      </c>
      <c r="B106" s="64" t="s">
        <v>56</v>
      </c>
      <c r="C106" s="65" t="s">
        <v>123</v>
      </c>
      <c r="D106" s="65" t="s">
        <v>124</v>
      </c>
      <c r="E106" s="65" t="s">
        <v>127</v>
      </c>
      <c r="F106" s="65" t="s">
        <v>51</v>
      </c>
      <c r="G106" s="74">
        <v>5.16</v>
      </c>
      <c r="H106" s="74">
        <f t="shared" si="6"/>
        <v>5.16</v>
      </c>
      <c r="I106" s="66">
        <f t="shared" si="7"/>
        <v>0</v>
      </c>
      <c r="J106" s="72" t="s">
        <v>151</v>
      </c>
      <c r="K106" s="73" t="s">
        <v>152</v>
      </c>
    </row>
    <row r="107" spans="1:12" ht="42.75">
      <c r="A107" s="63">
        <v>100</v>
      </c>
      <c r="B107" s="64" t="s">
        <v>56</v>
      </c>
      <c r="C107" s="65" t="s">
        <v>123</v>
      </c>
      <c r="D107" s="65" t="s">
        <v>124</v>
      </c>
      <c r="E107" s="65" t="s">
        <v>127</v>
      </c>
      <c r="F107" s="65" t="s">
        <v>51</v>
      </c>
      <c r="G107" s="74">
        <v>33.599999999999994</v>
      </c>
      <c r="H107" s="74">
        <f t="shared" si="6"/>
        <v>33.599999999999994</v>
      </c>
      <c r="I107" s="66">
        <f t="shared" si="7"/>
        <v>0</v>
      </c>
      <c r="J107" s="72" t="s">
        <v>151</v>
      </c>
      <c r="K107" s="73" t="s">
        <v>152</v>
      </c>
    </row>
    <row r="108" spans="1:12" ht="42.75">
      <c r="A108" s="63">
        <v>101</v>
      </c>
      <c r="B108" s="64" t="s">
        <v>56</v>
      </c>
      <c r="C108" s="65" t="s">
        <v>123</v>
      </c>
      <c r="D108" s="65" t="s">
        <v>124</v>
      </c>
      <c r="E108" s="65" t="s">
        <v>127</v>
      </c>
      <c r="F108" s="65" t="s">
        <v>51</v>
      </c>
      <c r="G108" s="74">
        <v>5.9759821428571422</v>
      </c>
      <c r="H108" s="74">
        <f t="shared" si="6"/>
        <v>5.9759821428571422</v>
      </c>
      <c r="I108" s="66">
        <f t="shared" si="7"/>
        <v>0</v>
      </c>
      <c r="J108" s="72" t="s">
        <v>151</v>
      </c>
      <c r="K108" s="73" t="s">
        <v>152</v>
      </c>
    </row>
    <row r="109" spans="1:12" ht="42.75">
      <c r="A109" s="63">
        <v>102</v>
      </c>
      <c r="B109" s="64" t="s">
        <v>56</v>
      </c>
      <c r="C109" s="65" t="s">
        <v>123</v>
      </c>
      <c r="D109" s="65" t="s">
        <v>124</v>
      </c>
      <c r="E109" s="65" t="s">
        <v>127</v>
      </c>
      <c r="F109" s="65" t="s">
        <v>51</v>
      </c>
      <c r="G109" s="74">
        <v>1.3199999999999998</v>
      </c>
      <c r="H109" s="74">
        <f t="shared" si="6"/>
        <v>1.3199999999999998</v>
      </c>
      <c r="I109" s="66">
        <f t="shared" si="7"/>
        <v>0</v>
      </c>
      <c r="J109" s="72" t="s">
        <v>151</v>
      </c>
      <c r="K109" s="73" t="s">
        <v>152</v>
      </c>
    </row>
    <row r="110" spans="1:12" ht="42.75">
      <c r="A110" s="63">
        <v>103</v>
      </c>
      <c r="B110" s="64" t="s">
        <v>56</v>
      </c>
      <c r="C110" s="65" t="s">
        <v>123</v>
      </c>
      <c r="D110" s="65" t="s">
        <v>124</v>
      </c>
      <c r="E110" s="65" t="s">
        <v>127</v>
      </c>
      <c r="F110" s="65" t="s">
        <v>51</v>
      </c>
      <c r="G110" s="74">
        <v>6.96</v>
      </c>
      <c r="H110" s="74">
        <f t="shared" si="6"/>
        <v>6.96</v>
      </c>
      <c r="I110" s="66">
        <f t="shared" si="7"/>
        <v>0</v>
      </c>
      <c r="J110" s="72" t="s">
        <v>151</v>
      </c>
      <c r="K110" s="73" t="s">
        <v>152</v>
      </c>
    </row>
    <row r="111" spans="1:12" ht="42.75">
      <c r="A111" s="63">
        <v>104</v>
      </c>
      <c r="B111" s="64" t="s">
        <v>56</v>
      </c>
      <c r="C111" s="65" t="s">
        <v>123</v>
      </c>
      <c r="D111" s="65" t="s">
        <v>124</v>
      </c>
      <c r="E111" s="65" t="s">
        <v>127</v>
      </c>
      <c r="F111" s="65" t="s">
        <v>51</v>
      </c>
      <c r="G111" s="74">
        <v>41.76</v>
      </c>
      <c r="H111" s="74">
        <f t="shared" si="6"/>
        <v>41.76</v>
      </c>
      <c r="I111" s="66">
        <f t="shared" si="7"/>
        <v>0</v>
      </c>
      <c r="J111" s="72" t="s">
        <v>151</v>
      </c>
      <c r="K111" s="73" t="s">
        <v>152</v>
      </c>
    </row>
    <row r="112" spans="1:12" ht="42.75">
      <c r="A112" s="63">
        <v>105</v>
      </c>
      <c r="B112" s="64" t="s">
        <v>56</v>
      </c>
      <c r="C112" s="65" t="s">
        <v>123</v>
      </c>
      <c r="D112" s="65" t="s">
        <v>124</v>
      </c>
      <c r="E112" s="65" t="s">
        <v>127</v>
      </c>
      <c r="F112" s="65" t="s">
        <v>51</v>
      </c>
      <c r="G112" s="74">
        <v>35.4</v>
      </c>
      <c r="H112" s="74">
        <f t="shared" si="6"/>
        <v>35.4</v>
      </c>
      <c r="I112" s="66">
        <f t="shared" si="7"/>
        <v>0</v>
      </c>
      <c r="J112" s="72" t="s">
        <v>151</v>
      </c>
      <c r="K112" s="73" t="s">
        <v>152</v>
      </c>
    </row>
    <row r="113" spans="1:12" ht="42.75">
      <c r="A113" s="63">
        <v>106</v>
      </c>
      <c r="B113" s="64" t="s">
        <v>56</v>
      </c>
      <c r="C113" s="65" t="s">
        <v>123</v>
      </c>
      <c r="D113" s="65" t="s">
        <v>124</v>
      </c>
      <c r="E113" s="65" t="s">
        <v>127</v>
      </c>
      <c r="F113" s="65" t="s">
        <v>51</v>
      </c>
      <c r="G113" s="74">
        <v>5.0399999999999991</v>
      </c>
      <c r="H113" s="74">
        <f t="shared" si="6"/>
        <v>5.0399999999999991</v>
      </c>
      <c r="I113" s="66">
        <f t="shared" si="7"/>
        <v>0</v>
      </c>
      <c r="J113" s="72" t="s">
        <v>151</v>
      </c>
      <c r="K113" s="73" t="s">
        <v>152</v>
      </c>
    </row>
    <row r="114" spans="1:12" ht="42.75">
      <c r="A114" s="63">
        <v>107</v>
      </c>
      <c r="B114" s="64" t="s">
        <v>56</v>
      </c>
      <c r="C114" s="65" t="s">
        <v>123</v>
      </c>
      <c r="D114" s="65" t="s">
        <v>124</v>
      </c>
      <c r="E114" s="65" t="s">
        <v>127</v>
      </c>
      <c r="F114" s="65" t="s">
        <v>51</v>
      </c>
      <c r="G114" s="74">
        <v>69.47999999999999</v>
      </c>
      <c r="H114" s="74">
        <f t="shared" si="6"/>
        <v>69.47999999999999</v>
      </c>
      <c r="I114" s="66">
        <f t="shared" si="7"/>
        <v>0</v>
      </c>
      <c r="J114" s="72" t="s">
        <v>151</v>
      </c>
      <c r="K114" s="73" t="s">
        <v>152</v>
      </c>
    </row>
    <row r="115" spans="1:12" ht="42.75">
      <c r="A115" s="63">
        <v>108</v>
      </c>
      <c r="B115" s="64" t="s">
        <v>56</v>
      </c>
      <c r="C115" s="65" t="s">
        <v>123</v>
      </c>
      <c r="D115" s="65" t="s">
        <v>124</v>
      </c>
      <c r="E115" s="65" t="s">
        <v>127</v>
      </c>
      <c r="F115" s="65" t="s">
        <v>51</v>
      </c>
      <c r="G115" s="74">
        <v>5.3999999999999995</v>
      </c>
      <c r="H115" s="74">
        <f t="shared" si="6"/>
        <v>5.3999999999999995</v>
      </c>
      <c r="I115" s="66">
        <f t="shared" si="7"/>
        <v>0</v>
      </c>
      <c r="J115" s="72" t="s">
        <v>151</v>
      </c>
      <c r="K115" s="73" t="s">
        <v>152</v>
      </c>
    </row>
    <row r="116" spans="1:12" ht="42.75">
      <c r="A116" s="63">
        <v>109</v>
      </c>
      <c r="B116" s="64" t="s">
        <v>56</v>
      </c>
      <c r="C116" s="65" t="s">
        <v>123</v>
      </c>
      <c r="D116" s="65" t="s">
        <v>124</v>
      </c>
      <c r="E116" s="65" t="s">
        <v>127</v>
      </c>
      <c r="F116" s="65" t="s">
        <v>51</v>
      </c>
      <c r="G116" s="74">
        <v>9</v>
      </c>
      <c r="H116" s="74">
        <f t="shared" si="6"/>
        <v>9</v>
      </c>
      <c r="I116" s="66">
        <f t="shared" si="7"/>
        <v>0</v>
      </c>
      <c r="J116" s="72" t="s">
        <v>151</v>
      </c>
      <c r="K116" s="73" t="s">
        <v>152</v>
      </c>
      <c r="L116" s="71">
        <f>SUM(G103:G116)</f>
        <v>234.93598214285711</v>
      </c>
    </row>
    <row r="117" spans="1:12" ht="15">
      <c r="B117" s="16"/>
      <c r="C117" s="17"/>
      <c r="D117" s="17"/>
      <c r="E117" s="31"/>
      <c r="F117" s="32"/>
      <c r="G117" s="33"/>
      <c r="H117" s="62"/>
      <c r="I117" s="34"/>
      <c r="J117" s="35"/>
      <c r="K117" s="35"/>
    </row>
    <row r="118" spans="1:12" ht="15">
      <c r="B118" s="16"/>
      <c r="C118" s="17"/>
      <c r="D118" s="17"/>
      <c r="E118" s="31"/>
      <c r="F118" s="32" t="s">
        <v>10</v>
      </c>
      <c r="G118" s="40">
        <f>SUM(G8:G116)</f>
        <v>289480.15026785719</v>
      </c>
      <c r="H118" s="40">
        <f>SUM(H8:H117)</f>
        <v>226460.98062500008</v>
      </c>
      <c r="I118" s="36">
        <f>SUM(I8:I9)</f>
        <v>48180.13</v>
      </c>
      <c r="J118" s="35"/>
      <c r="K118" s="35"/>
    </row>
    <row r="119" spans="1:12" ht="15">
      <c r="B119" s="16"/>
      <c r="C119" s="17"/>
      <c r="D119" s="17"/>
      <c r="E119" s="31"/>
      <c r="F119" s="32"/>
      <c r="G119" s="33"/>
      <c r="H119" s="33"/>
      <c r="I119" s="34"/>
      <c r="J119" s="35"/>
      <c r="K119" s="35"/>
      <c r="L119" s="48">
        <f>L116+L102+L36+L12</f>
        <v>226460.980625</v>
      </c>
    </row>
    <row r="120" spans="1:12" ht="15">
      <c r="A120" s="4" t="s">
        <v>14</v>
      </c>
      <c r="B120" s="16"/>
      <c r="C120" s="16"/>
      <c r="D120" s="37"/>
      <c r="E120" s="31"/>
      <c r="F120" s="32"/>
      <c r="G120" s="33"/>
      <c r="H120" s="33"/>
      <c r="I120" s="34"/>
      <c r="J120" s="35"/>
      <c r="K120" s="35"/>
    </row>
    <row r="121" spans="1:12" ht="15">
      <c r="A121" s="4" t="s">
        <v>15</v>
      </c>
      <c r="B121" s="16"/>
      <c r="C121" s="16"/>
      <c r="D121" s="37"/>
      <c r="E121" s="31"/>
      <c r="F121" s="32"/>
      <c r="G121" s="33"/>
      <c r="H121" s="33"/>
      <c r="I121" s="34"/>
      <c r="J121" s="35"/>
      <c r="K121" s="35"/>
      <c r="L121" s="75">
        <f>D5</f>
        <v>243071.92</v>
      </c>
    </row>
    <row r="122" spans="1:12" ht="15">
      <c r="A122" s="18" t="s">
        <v>12</v>
      </c>
      <c r="L122" s="48">
        <f>L119-L121</f>
        <v>-16610.939375000016</v>
      </c>
    </row>
    <row r="123" spans="1:12" ht="15">
      <c r="A123" s="18"/>
    </row>
    <row r="125" spans="1:12">
      <c r="A125" s="4" t="s">
        <v>13</v>
      </c>
    </row>
    <row r="126" spans="1:12">
      <c r="D126" s="4"/>
    </row>
    <row r="127" spans="1:12">
      <c r="D127" s="4"/>
    </row>
    <row r="128" spans="1:12" ht="15"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2:9" ht="15">
      <c r="B129" s="18"/>
      <c r="C129" s="18"/>
      <c r="D129" s="18"/>
      <c r="E129" s="18"/>
      <c r="F129" s="18"/>
      <c r="G129" s="18"/>
      <c r="H129" s="18"/>
      <c r="I129" s="18"/>
    </row>
    <row r="130" spans="2:9" ht="15">
      <c r="D130" s="4"/>
      <c r="G130" s="38"/>
      <c r="H130" s="20"/>
      <c r="I130" s="20"/>
    </row>
    <row r="131" spans="2:9" ht="15">
      <c r="D131" s="4"/>
      <c r="G131" s="38"/>
      <c r="H131" s="20"/>
      <c r="I131" s="20"/>
    </row>
    <row r="132" spans="2:9" ht="15">
      <c r="D132" s="4"/>
      <c r="G132" s="38"/>
      <c r="H132" s="20"/>
      <c r="I132" s="20"/>
    </row>
    <row r="145" spans="7:8">
      <c r="G145" s="3">
        <v>22437.5</v>
      </c>
      <c r="H145" s="39">
        <v>1614.72</v>
      </c>
    </row>
    <row r="146" spans="7:8">
      <c r="G146" s="3">
        <v>7140</v>
      </c>
      <c r="H146" s="39">
        <f>G146*12%</f>
        <v>856.8</v>
      </c>
    </row>
    <row r="147" spans="7:8">
      <c r="G147" s="3">
        <v>956.33</v>
      </c>
      <c r="H147" s="39">
        <f>G147*12%</f>
        <v>114.75960000000001</v>
      </c>
    </row>
    <row r="148" spans="7:8">
      <c r="G148" s="3">
        <v>600</v>
      </c>
      <c r="H148" s="39">
        <f>G148*12%</f>
        <v>72</v>
      </c>
    </row>
    <row r="149" spans="7:8">
      <c r="G149" s="34"/>
      <c r="H149" s="34"/>
    </row>
    <row r="150" spans="7:8">
      <c r="G150" s="2">
        <f>SUM(G145:G149)</f>
        <v>31133.83</v>
      </c>
      <c r="H150" s="2">
        <f>SUM(H145:H149)</f>
        <v>2658.2795999999998</v>
      </c>
    </row>
    <row r="153" spans="7:8">
      <c r="G153" s="3">
        <v>16006.93</v>
      </c>
      <c r="H153" s="39">
        <v>1614.72</v>
      </c>
    </row>
    <row r="154" spans="7:8">
      <c r="G154" s="3">
        <v>4998</v>
      </c>
      <c r="H154" s="39">
        <v>599.75999999999988</v>
      </c>
    </row>
    <row r="155" spans="7:8">
      <c r="G155" s="3">
        <v>956.33</v>
      </c>
      <c r="H155" s="39">
        <f>G155*12%</f>
        <v>114.75960000000001</v>
      </c>
    </row>
    <row r="156" spans="7:8">
      <c r="G156" s="3">
        <v>300</v>
      </c>
      <c r="H156" s="39">
        <f>G156*12%</f>
        <v>36</v>
      </c>
    </row>
    <row r="157" spans="7:8">
      <c r="G157" s="34"/>
      <c r="H157" s="34"/>
    </row>
    <row r="158" spans="7:8">
      <c r="G158" s="2">
        <f>SUM(G153:G157)</f>
        <v>22261.260000000002</v>
      </c>
      <c r="H158" s="2">
        <f>SUM(H153:H157)</f>
        <v>2365.2395999999999</v>
      </c>
    </row>
  </sheetData>
  <mergeCells count="5">
    <mergeCell ref="A1:K1"/>
    <mergeCell ref="A2:K2"/>
    <mergeCell ref="A6:K6"/>
    <mergeCell ref="A5:C5"/>
    <mergeCell ref="A4:C4"/>
  </mergeCells>
  <pageMargins left="0.31496062992125984" right="0.31496062992125984" top="0.55118110236220474" bottom="0.55118110236220474" header="0.31496062992125984" footer="0.31496062992125984"/>
  <pageSetup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4978-0360-4BA5-8C61-6C9DB90A6F83}">
  <dimension ref="A1:L132"/>
  <sheetViews>
    <sheetView tabSelected="1" topLeftCell="F27" zoomScale="86" zoomScaleNormal="86" workbookViewId="0">
      <selection activeCell="L123" sqref="L123"/>
    </sheetView>
  </sheetViews>
  <sheetFormatPr baseColWidth="10" defaultColWidth="11.42578125" defaultRowHeight="14.25"/>
  <cols>
    <col min="1" max="1" width="8.7109375" style="4" customWidth="1"/>
    <col min="2" max="2" width="19.85546875" style="4" bestFit="1" customWidth="1"/>
    <col min="3" max="3" width="21.42578125" style="4" bestFit="1" customWidth="1"/>
    <col min="4" max="4" width="28.140625" style="19" bestFit="1" customWidth="1"/>
    <col min="5" max="5" width="60" style="4" bestFit="1" customWidth="1"/>
    <col min="6" max="6" width="18.140625" style="4" customWidth="1"/>
    <col min="7" max="7" width="25.42578125" style="4" bestFit="1" customWidth="1"/>
    <col min="8" max="8" width="25.42578125" style="4" customWidth="1"/>
    <col min="9" max="9" width="24.28515625" style="4" customWidth="1"/>
    <col min="10" max="10" width="30.85546875" style="4" customWidth="1"/>
    <col min="11" max="11" width="18.85546875" style="4" bestFit="1" customWidth="1"/>
    <col min="12" max="12" width="19.42578125" style="4" customWidth="1"/>
    <col min="13" max="16384" width="11.42578125" style="4"/>
  </cols>
  <sheetData>
    <row r="1" spans="1:12" ht="15">
      <c r="A1" s="108" t="s">
        <v>11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77"/>
    </row>
    <row r="2" spans="1:12" ht="15">
      <c r="A2" s="108" t="s">
        <v>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77"/>
    </row>
    <row r="3" spans="1:12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</row>
    <row r="4" spans="1:12" ht="20.25">
      <c r="A4" s="109" t="s">
        <v>0</v>
      </c>
      <c r="B4" s="110"/>
      <c r="C4" s="111"/>
      <c r="D4" s="79" t="s">
        <v>20</v>
      </c>
      <c r="E4" s="80"/>
      <c r="F4" s="80"/>
      <c r="G4" s="80"/>
      <c r="H4" s="80"/>
      <c r="I4" s="80"/>
      <c r="J4" s="80"/>
      <c r="K4" s="80"/>
      <c r="L4" s="77"/>
    </row>
    <row r="5" spans="1:12" ht="60" customHeight="1">
      <c r="A5" s="112" t="s">
        <v>1</v>
      </c>
      <c r="B5" s="113"/>
      <c r="C5" s="114"/>
      <c r="D5" s="61">
        <v>232461.3</v>
      </c>
      <c r="E5" s="81"/>
      <c r="F5" s="80"/>
      <c r="G5" s="80"/>
      <c r="H5" s="80"/>
      <c r="I5" s="80"/>
      <c r="J5" s="80"/>
      <c r="K5" s="80"/>
      <c r="L5" s="77"/>
    </row>
    <row r="6" spans="1:12" ht="15">
      <c r="A6" s="115" t="s">
        <v>166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77"/>
    </row>
    <row r="7" spans="1:12" ht="45">
      <c r="A7" s="82" t="s">
        <v>2</v>
      </c>
      <c r="B7" s="82" t="s">
        <v>19</v>
      </c>
      <c r="C7" s="82" t="s">
        <v>18</v>
      </c>
      <c r="D7" s="82" t="s">
        <v>3</v>
      </c>
      <c r="E7" s="82" t="s">
        <v>4</v>
      </c>
      <c r="F7" s="83" t="s">
        <v>5</v>
      </c>
      <c r="G7" s="83" t="s">
        <v>6</v>
      </c>
      <c r="H7" s="83" t="s">
        <v>7</v>
      </c>
      <c r="I7" s="83" t="s">
        <v>8</v>
      </c>
      <c r="J7" s="83" t="s">
        <v>17</v>
      </c>
      <c r="K7" s="83" t="s">
        <v>9</v>
      </c>
      <c r="L7" s="77"/>
    </row>
    <row r="8" spans="1:12" ht="42.75">
      <c r="A8" s="84">
        <v>1</v>
      </c>
      <c r="B8" s="85" t="s">
        <v>49</v>
      </c>
      <c r="C8" s="85" t="s">
        <v>21</v>
      </c>
      <c r="D8" s="9" t="s">
        <v>22</v>
      </c>
      <c r="E8" s="9" t="s">
        <v>23</v>
      </c>
      <c r="F8" s="9" t="s">
        <v>30</v>
      </c>
      <c r="G8" s="86">
        <v>60705</v>
      </c>
      <c r="H8" s="86">
        <v>14566.9285714286</v>
      </c>
      <c r="I8" s="86">
        <f>G8-H8</f>
        <v>46138.071428571398</v>
      </c>
      <c r="J8" s="9" t="s">
        <v>41</v>
      </c>
      <c r="K8" s="88" t="s">
        <v>42</v>
      </c>
      <c r="L8" s="77"/>
    </row>
    <row r="9" spans="1:12" ht="42.75">
      <c r="A9" s="84">
        <v>2</v>
      </c>
      <c r="B9" s="85" t="s">
        <v>49</v>
      </c>
      <c r="C9" s="85" t="s">
        <v>21</v>
      </c>
      <c r="D9" s="9" t="s">
        <v>24</v>
      </c>
      <c r="E9" s="9" t="s">
        <v>25</v>
      </c>
      <c r="F9" s="9" t="s">
        <v>31</v>
      </c>
      <c r="G9" s="86">
        <v>27544.68</v>
      </c>
      <c r="H9" s="86">
        <v>22767.857142857141</v>
      </c>
      <c r="I9" s="86">
        <f t="shared" ref="I9:I72" si="0">G9-H9</f>
        <v>4776.822857142859</v>
      </c>
      <c r="J9" s="9" t="s">
        <v>43</v>
      </c>
      <c r="K9" s="88" t="s">
        <v>44</v>
      </c>
      <c r="L9" s="77"/>
    </row>
    <row r="10" spans="1:12" ht="42.75">
      <c r="A10" s="84">
        <v>3</v>
      </c>
      <c r="B10" s="85" t="s">
        <v>49</v>
      </c>
      <c r="C10" s="85" t="s">
        <v>21</v>
      </c>
      <c r="D10" s="9" t="s">
        <v>26</v>
      </c>
      <c r="E10" s="9" t="s">
        <v>27</v>
      </c>
      <c r="F10" s="9" t="s">
        <v>30</v>
      </c>
      <c r="G10" s="86">
        <v>27231.5</v>
      </c>
      <c r="H10" s="86">
        <v>15406.196428571426</v>
      </c>
      <c r="I10" s="86">
        <f t="shared" si="0"/>
        <v>11825.303571428574</v>
      </c>
      <c r="J10" s="9" t="s">
        <v>45</v>
      </c>
      <c r="K10" s="88" t="s">
        <v>46</v>
      </c>
      <c r="L10" s="77"/>
    </row>
    <row r="11" spans="1:12" ht="42.75">
      <c r="A11" s="84">
        <v>4</v>
      </c>
      <c r="B11" s="85" t="s">
        <v>49</v>
      </c>
      <c r="C11" s="85" t="s">
        <v>21</v>
      </c>
      <c r="D11" s="9" t="s">
        <v>28</v>
      </c>
      <c r="E11" s="9" t="s">
        <v>29</v>
      </c>
      <c r="F11" s="9" t="s">
        <v>51</v>
      </c>
      <c r="G11" s="86">
        <f>'PROC. REG. COMUN Y ESPECIAL'!G11</f>
        <v>55551.81</v>
      </c>
      <c r="H11" s="86">
        <v>49285.714285714283</v>
      </c>
      <c r="I11" s="86">
        <f t="shared" si="0"/>
        <v>6266.0957142857151</v>
      </c>
      <c r="J11" s="9" t="s">
        <v>47</v>
      </c>
      <c r="K11" s="88" t="s">
        <v>48</v>
      </c>
      <c r="L11" s="90">
        <f>SUM(H8+H9+H10+H11)</f>
        <v>102026.69642857145</v>
      </c>
    </row>
    <row r="12" spans="1:12" ht="28.5">
      <c r="A12" s="84">
        <v>5</v>
      </c>
      <c r="B12" s="85" t="s">
        <v>56</v>
      </c>
      <c r="C12" s="85" t="s">
        <v>50</v>
      </c>
      <c r="D12" s="9" t="s">
        <v>52</v>
      </c>
      <c r="E12" s="9" t="s">
        <v>53</v>
      </c>
      <c r="F12" s="9" t="s">
        <v>51</v>
      </c>
      <c r="G12" s="86">
        <f>'PROC. REG. COMUN Y ESPECIAL'!G12</f>
        <v>11485.95</v>
      </c>
      <c r="H12" s="86">
        <v>9208.9285714285706</v>
      </c>
      <c r="I12" s="86">
        <f t="shared" si="0"/>
        <v>2277.0214285714301</v>
      </c>
      <c r="J12" s="9" t="s">
        <v>54</v>
      </c>
      <c r="K12" s="88" t="s">
        <v>55</v>
      </c>
      <c r="L12" s="89">
        <f>H12</f>
        <v>9208.9285714285706</v>
      </c>
    </row>
    <row r="13" spans="1:12">
      <c r="A13" s="84">
        <v>6</v>
      </c>
      <c r="B13" s="85" t="s">
        <v>56</v>
      </c>
      <c r="C13" s="85" t="s">
        <v>57</v>
      </c>
      <c r="D13" s="9" t="s">
        <v>58</v>
      </c>
      <c r="E13" s="9" t="s">
        <v>59</v>
      </c>
      <c r="F13" s="85" t="s">
        <v>51</v>
      </c>
      <c r="G13" s="86">
        <v>2493.12</v>
      </c>
      <c r="H13" s="86">
        <v>2223</v>
      </c>
      <c r="I13" s="86">
        <f t="shared" si="0"/>
        <v>270.11999999999989</v>
      </c>
      <c r="J13" s="9" t="s">
        <v>121</v>
      </c>
      <c r="K13" s="88" t="s">
        <v>122</v>
      </c>
      <c r="L13" s="77"/>
    </row>
    <row r="14" spans="1:12">
      <c r="A14" s="84">
        <v>7</v>
      </c>
      <c r="B14" s="85" t="s">
        <v>56</v>
      </c>
      <c r="C14" s="85" t="s">
        <v>57</v>
      </c>
      <c r="D14" s="9" t="s">
        <v>60</v>
      </c>
      <c r="E14" s="9" t="s">
        <v>61</v>
      </c>
      <c r="F14" s="85" t="s">
        <v>51</v>
      </c>
      <c r="G14" s="86">
        <v>2773.36</v>
      </c>
      <c r="H14" s="86">
        <v>2475.4910714285716</v>
      </c>
      <c r="I14" s="86">
        <f t="shared" si="0"/>
        <v>297.86892857142857</v>
      </c>
      <c r="J14" s="9" t="s">
        <v>98</v>
      </c>
      <c r="K14" s="88" t="s">
        <v>99</v>
      </c>
      <c r="L14" s="77"/>
    </row>
    <row r="15" spans="1:12">
      <c r="A15" s="84">
        <v>8</v>
      </c>
      <c r="B15" s="85" t="s">
        <v>56</v>
      </c>
      <c r="C15" s="85" t="s">
        <v>57</v>
      </c>
      <c r="D15" s="9" t="s">
        <v>62</v>
      </c>
      <c r="E15" s="9" t="s">
        <v>63</v>
      </c>
      <c r="F15" s="85" t="s">
        <v>51</v>
      </c>
      <c r="G15" s="86">
        <v>3678.08</v>
      </c>
      <c r="H15" s="86">
        <v>3257</v>
      </c>
      <c r="I15" s="86">
        <f t="shared" si="0"/>
        <v>421.07999999999993</v>
      </c>
      <c r="J15" s="9" t="s">
        <v>100</v>
      </c>
      <c r="K15" s="88" t="s">
        <v>101</v>
      </c>
      <c r="L15" s="77"/>
    </row>
    <row r="16" spans="1:12" ht="28.5">
      <c r="A16" s="84">
        <v>9</v>
      </c>
      <c r="B16" s="85" t="s">
        <v>56</v>
      </c>
      <c r="C16" s="85" t="s">
        <v>57</v>
      </c>
      <c r="D16" s="9" t="s">
        <v>64</v>
      </c>
      <c r="E16" s="9" t="s">
        <v>65</v>
      </c>
      <c r="F16" s="85" t="s">
        <v>51</v>
      </c>
      <c r="G16" s="86">
        <v>5356.83</v>
      </c>
      <c r="H16" s="86">
        <v>2341.375</v>
      </c>
      <c r="I16" s="86">
        <f t="shared" si="0"/>
        <v>3015.4549999999999</v>
      </c>
      <c r="J16" s="9" t="s">
        <v>102</v>
      </c>
      <c r="K16" s="91" t="s">
        <v>99</v>
      </c>
      <c r="L16" s="77"/>
    </row>
    <row r="17" spans="1:12">
      <c r="A17" s="84">
        <v>10</v>
      </c>
      <c r="B17" s="85" t="s">
        <v>56</v>
      </c>
      <c r="C17" s="85" t="s">
        <v>57</v>
      </c>
      <c r="D17" s="9" t="s">
        <v>66</v>
      </c>
      <c r="E17" s="9" t="s">
        <v>67</v>
      </c>
      <c r="F17" s="85" t="s">
        <v>51</v>
      </c>
      <c r="G17" s="86">
        <v>6216.19</v>
      </c>
      <c r="H17" s="86">
        <v>5548.7142857142853</v>
      </c>
      <c r="I17" s="86">
        <f t="shared" si="0"/>
        <v>667.47571428571428</v>
      </c>
      <c r="J17" s="9" t="s">
        <v>103</v>
      </c>
      <c r="K17" s="88" t="s">
        <v>104</v>
      </c>
      <c r="L17" s="77"/>
    </row>
    <row r="18" spans="1:12" ht="28.5">
      <c r="A18" s="84">
        <v>11</v>
      </c>
      <c r="B18" s="85" t="s">
        <v>49</v>
      </c>
      <c r="C18" s="85" t="s">
        <v>57</v>
      </c>
      <c r="D18" s="9" t="s">
        <v>68</v>
      </c>
      <c r="E18" s="9" t="s">
        <v>69</v>
      </c>
      <c r="F18" s="85" t="s">
        <v>51</v>
      </c>
      <c r="G18" s="86">
        <v>4120.42</v>
      </c>
      <c r="H18" s="86">
        <v>3676.9999999999995</v>
      </c>
      <c r="I18" s="86">
        <f t="shared" si="0"/>
        <v>443.42000000000053</v>
      </c>
      <c r="J18" s="92" t="s">
        <v>105</v>
      </c>
      <c r="K18" s="93" t="s">
        <v>106</v>
      </c>
      <c r="L18" s="77"/>
    </row>
    <row r="19" spans="1:12" ht="28.5">
      <c r="A19" s="84">
        <v>12</v>
      </c>
      <c r="B19" s="85" t="s">
        <v>56</v>
      </c>
      <c r="C19" s="85" t="s">
        <v>57</v>
      </c>
      <c r="D19" s="9" t="s">
        <v>70</v>
      </c>
      <c r="E19" s="9" t="s">
        <v>71</v>
      </c>
      <c r="F19" s="85" t="s">
        <v>51</v>
      </c>
      <c r="G19" s="86">
        <v>7185.92</v>
      </c>
      <c r="H19" s="86">
        <v>6380</v>
      </c>
      <c r="I19" s="86">
        <f t="shared" si="0"/>
        <v>805.92000000000007</v>
      </c>
      <c r="J19" s="9" t="s">
        <v>107</v>
      </c>
      <c r="K19" s="93" t="s">
        <v>108</v>
      </c>
      <c r="L19" s="77"/>
    </row>
    <row r="20" spans="1:12">
      <c r="A20" s="84">
        <v>13</v>
      </c>
      <c r="B20" s="85" t="s">
        <v>49</v>
      </c>
      <c r="C20" s="85" t="s">
        <v>57</v>
      </c>
      <c r="D20" s="9" t="s">
        <v>72</v>
      </c>
      <c r="E20" s="9" t="s">
        <v>73</v>
      </c>
      <c r="F20" s="85" t="s">
        <v>51</v>
      </c>
      <c r="G20" s="86">
        <v>6499.49</v>
      </c>
      <c r="H20" s="86">
        <v>5803.1160714285706</v>
      </c>
      <c r="I20" s="86">
        <f t="shared" si="0"/>
        <v>696.37392857142913</v>
      </c>
      <c r="J20" s="92" t="s">
        <v>109</v>
      </c>
      <c r="K20" s="93" t="s">
        <v>110</v>
      </c>
      <c r="L20" s="77"/>
    </row>
    <row r="21" spans="1:12" ht="28.5">
      <c r="A21" s="84">
        <v>14</v>
      </c>
      <c r="B21" s="85" t="s">
        <v>49</v>
      </c>
      <c r="C21" s="85" t="s">
        <v>57</v>
      </c>
      <c r="D21" s="9" t="s">
        <v>74</v>
      </c>
      <c r="E21" s="9" t="s">
        <v>75</v>
      </c>
      <c r="F21" s="85" t="s">
        <v>51</v>
      </c>
      <c r="G21" s="86">
        <v>7000</v>
      </c>
      <c r="H21" s="86">
        <v>6249.9285714285706</v>
      </c>
      <c r="I21" s="86">
        <f t="shared" si="0"/>
        <v>750.07142857142935</v>
      </c>
      <c r="J21" s="9" t="s">
        <v>111</v>
      </c>
      <c r="K21" s="93" t="s">
        <v>112</v>
      </c>
      <c r="L21" s="77"/>
    </row>
    <row r="22" spans="1:12" ht="28.5">
      <c r="A22" s="84">
        <v>15</v>
      </c>
      <c r="B22" s="85" t="s">
        <v>49</v>
      </c>
      <c r="C22" s="85" t="s">
        <v>57</v>
      </c>
      <c r="D22" s="9" t="s">
        <v>76</v>
      </c>
      <c r="E22" s="9" t="s">
        <v>77</v>
      </c>
      <c r="F22" s="85" t="s">
        <v>51</v>
      </c>
      <c r="G22" s="86">
        <v>5520.48</v>
      </c>
      <c r="H22" s="86">
        <v>4928.4375</v>
      </c>
      <c r="I22" s="86">
        <f t="shared" si="0"/>
        <v>592.04249999999956</v>
      </c>
      <c r="J22" s="92" t="s">
        <v>113</v>
      </c>
      <c r="K22" s="93" t="s">
        <v>114</v>
      </c>
      <c r="L22" s="77"/>
    </row>
    <row r="23" spans="1:12" ht="28.5">
      <c r="A23" s="84">
        <v>16</v>
      </c>
      <c r="B23" s="85" t="s">
        <v>49</v>
      </c>
      <c r="C23" s="85" t="s">
        <v>57</v>
      </c>
      <c r="D23" s="9" t="s">
        <v>78</v>
      </c>
      <c r="E23" s="9" t="s">
        <v>79</v>
      </c>
      <c r="F23" s="85" t="s">
        <v>51</v>
      </c>
      <c r="G23" s="86">
        <v>5581.77</v>
      </c>
      <c r="H23" s="86">
        <v>4983.5</v>
      </c>
      <c r="I23" s="86">
        <f t="shared" si="0"/>
        <v>598.27000000000044</v>
      </c>
      <c r="J23" s="92" t="s">
        <v>115</v>
      </c>
      <c r="K23" s="93" t="s">
        <v>116</v>
      </c>
      <c r="L23" s="77"/>
    </row>
    <row r="24" spans="1:12" ht="28.5">
      <c r="A24" s="84">
        <v>17</v>
      </c>
      <c r="B24" s="85" t="s">
        <v>56</v>
      </c>
      <c r="C24" s="85" t="s">
        <v>57</v>
      </c>
      <c r="D24" s="9" t="s">
        <v>80</v>
      </c>
      <c r="E24" s="9" t="s">
        <v>81</v>
      </c>
      <c r="F24" s="85" t="s">
        <v>51</v>
      </c>
      <c r="G24" s="86">
        <v>6339.7</v>
      </c>
      <c r="H24" s="86">
        <v>5660.4464285714275</v>
      </c>
      <c r="I24" s="86">
        <f t="shared" si="0"/>
        <v>679.25357142857229</v>
      </c>
      <c r="J24" s="92" t="s">
        <v>117</v>
      </c>
      <c r="K24" s="93" t="s">
        <v>118</v>
      </c>
      <c r="L24" s="77"/>
    </row>
    <row r="25" spans="1:12" ht="28.5">
      <c r="A25" s="84">
        <v>18</v>
      </c>
      <c r="B25" s="85" t="s">
        <v>49</v>
      </c>
      <c r="C25" s="85" t="s">
        <v>57</v>
      </c>
      <c r="D25" s="9" t="s">
        <v>82</v>
      </c>
      <c r="E25" s="9" t="s">
        <v>83</v>
      </c>
      <c r="F25" s="85" t="s">
        <v>51</v>
      </c>
      <c r="G25" s="86">
        <f>1689.97/1.12</f>
        <v>1508.9017857142856</v>
      </c>
      <c r="H25" s="86">
        <v>1347.2337372448976</v>
      </c>
      <c r="I25" s="86">
        <f t="shared" si="0"/>
        <v>161.66804846938794</v>
      </c>
      <c r="J25" s="92" t="s">
        <v>119</v>
      </c>
      <c r="K25" s="93" t="s">
        <v>120</v>
      </c>
      <c r="L25" s="77"/>
    </row>
    <row r="26" spans="1:12" ht="28.5">
      <c r="A26" s="84">
        <v>19</v>
      </c>
      <c r="B26" s="85" t="s">
        <v>56</v>
      </c>
      <c r="C26" s="85" t="s">
        <v>57</v>
      </c>
      <c r="D26" s="9" t="s">
        <v>84</v>
      </c>
      <c r="E26" s="9" t="s">
        <v>85</v>
      </c>
      <c r="F26" s="85" t="s">
        <v>97</v>
      </c>
      <c r="G26" s="86">
        <v>0</v>
      </c>
      <c r="H26" s="86">
        <v>0</v>
      </c>
      <c r="I26" s="86">
        <f t="shared" si="0"/>
        <v>0</v>
      </c>
      <c r="J26" s="92" t="s">
        <v>113</v>
      </c>
      <c r="K26" s="93" t="s">
        <v>114</v>
      </c>
      <c r="L26" s="77"/>
    </row>
    <row r="27" spans="1:12" ht="15">
      <c r="A27" s="84">
        <v>20</v>
      </c>
      <c r="B27" s="85" t="s">
        <v>56</v>
      </c>
      <c r="C27" s="85" t="s">
        <v>57</v>
      </c>
      <c r="D27" s="9" t="s">
        <v>86</v>
      </c>
      <c r="E27" s="9" t="s">
        <v>67</v>
      </c>
      <c r="F27" s="85" t="s">
        <v>51</v>
      </c>
      <c r="G27" s="87">
        <f>'PROC. REG. COMUN Y ESPECIAL'!G27</f>
        <v>2486.31</v>
      </c>
      <c r="H27" s="86">
        <v>2005.1607142857142</v>
      </c>
      <c r="I27" s="86">
        <f t="shared" si="0"/>
        <v>481.14928571428572</v>
      </c>
      <c r="J27" s="92" t="s">
        <v>130</v>
      </c>
      <c r="K27" s="93" t="s">
        <v>112</v>
      </c>
      <c r="L27" s="77"/>
    </row>
    <row r="28" spans="1:12" ht="15">
      <c r="A28" s="84">
        <v>21</v>
      </c>
      <c r="B28" s="85" t="s">
        <v>49</v>
      </c>
      <c r="C28" s="85" t="s">
        <v>57</v>
      </c>
      <c r="D28" s="9" t="s">
        <v>87</v>
      </c>
      <c r="E28" s="9" t="s">
        <v>88</v>
      </c>
      <c r="F28" s="85" t="s">
        <v>51</v>
      </c>
      <c r="G28" s="87">
        <f>'PROC. REG. COMUN Y ESPECIAL'!G28</f>
        <v>2486.31</v>
      </c>
      <c r="H28" s="86">
        <v>2219.9196428571427</v>
      </c>
      <c r="I28" s="86">
        <f t="shared" si="0"/>
        <v>266.39035714285728</v>
      </c>
      <c r="J28" s="92" t="s">
        <v>131</v>
      </c>
      <c r="K28" s="93" t="s">
        <v>116</v>
      </c>
      <c r="L28" s="77"/>
    </row>
    <row r="29" spans="1:12" ht="28.5">
      <c r="A29" s="84">
        <v>22</v>
      </c>
      <c r="B29" s="85" t="s">
        <v>56</v>
      </c>
      <c r="C29" s="85" t="s">
        <v>57</v>
      </c>
      <c r="D29" s="9" t="s">
        <v>89</v>
      </c>
      <c r="E29" s="9" t="s">
        <v>90</v>
      </c>
      <c r="F29" s="85" t="s">
        <v>51</v>
      </c>
      <c r="G29" s="87">
        <f>'PROC. REG. COMUN Y ESPECIAL'!G29</f>
        <v>4000</v>
      </c>
      <c r="H29" s="86">
        <v>3571.4285714285711</v>
      </c>
      <c r="I29" s="86">
        <f t="shared" si="0"/>
        <v>428.5714285714289</v>
      </c>
      <c r="J29" s="92" t="s">
        <v>132</v>
      </c>
      <c r="K29" s="93" t="s">
        <v>133</v>
      </c>
      <c r="L29" s="77"/>
    </row>
    <row r="30" spans="1:12" ht="28.5">
      <c r="A30" s="84">
        <v>23</v>
      </c>
      <c r="B30" s="85" t="s">
        <v>56</v>
      </c>
      <c r="C30" s="85" t="s">
        <v>57</v>
      </c>
      <c r="D30" s="9" t="s">
        <v>91</v>
      </c>
      <c r="E30" s="9" t="s">
        <v>92</v>
      </c>
      <c r="F30" s="85" t="s">
        <v>51</v>
      </c>
      <c r="G30" s="87">
        <f>'PROC. REG. COMUN Y ESPECIAL'!G30</f>
        <v>400</v>
      </c>
      <c r="H30" s="86">
        <v>348.21428571428567</v>
      </c>
      <c r="I30" s="86">
        <f t="shared" si="0"/>
        <v>51.785714285714334</v>
      </c>
      <c r="J30" s="92" t="s">
        <v>134</v>
      </c>
      <c r="K30" s="93" t="s">
        <v>112</v>
      </c>
      <c r="L30" s="77"/>
    </row>
    <row r="31" spans="1:12" ht="28.5">
      <c r="A31" s="84">
        <v>24</v>
      </c>
      <c r="B31" s="85" t="s">
        <v>56</v>
      </c>
      <c r="C31" s="85" t="s">
        <v>57</v>
      </c>
      <c r="D31" s="9" t="s">
        <v>93</v>
      </c>
      <c r="E31" s="9" t="s">
        <v>94</v>
      </c>
      <c r="F31" s="85" t="s">
        <v>51</v>
      </c>
      <c r="G31" s="87">
        <f>'PROC. REG. COMUN Y ESPECIAL'!G31</f>
        <v>1010</v>
      </c>
      <c r="H31" s="86">
        <v>901.78571428571422</v>
      </c>
      <c r="I31" s="86">
        <f t="shared" si="0"/>
        <v>108.21428571428578</v>
      </c>
      <c r="J31" s="92" t="s">
        <v>134</v>
      </c>
      <c r="K31" s="93" t="s">
        <v>112</v>
      </c>
      <c r="L31" s="77"/>
    </row>
    <row r="32" spans="1:12" ht="28.5" customHeight="1">
      <c r="A32" s="84">
        <v>25</v>
      </c>
      <c r="B32" s="85" t="s">
        <v>56</v>
      </c>
      <c r="C32" s="85" t="s">
        <v>57</v>
      </c>
      <c r="D32" s="9" t="s">
        <v>95</v>
      </c>
      <c r="E32" s="9" t="s">
        <v>96</v>
      </c>
      <c r="F32" s="85" t="s">
        <v>51</v>
      </c>
      <c r="G32" s="87">
        <f>'PROC. REG. COMUN Y ESPECIAL'!G32</f>
        <v>6415.7</v>
      </c>
      <c r="H32" s="86">
        <v>5669.6428571428569</v>
      </c>
      <c r="I32" s="86">
        <f t="shared" si="0"/>
        <v>746.05714285714294</v>
      </c>
      <c r="J32" s="92" t="s">
        <v>135</v>
      </c>
      <c r="K32" s="93" t="s">
        <v>136</v>
      </c>
      <c r="L32" s="77"/>
    </row>
    <row r="33" spans="1:12" ht="57">
      <c r="A33" s="84">
        <v>26</v>
      </c>
      <c r="B33" s="85" t="s">
        <v>49</v>
      </c>
      <c r="C33" s="85" t="s">
        <v>57</v>
      </c>
      <c r="D33" s="9" t="s">
        <v>137</v>
      </c>
      <c r="E33" s="9" t="s">
        <v>141</v>
      </c>
      <c r="F33" s="85" t="s">
        <v>51</v>
      </c>
      <c r="G33" s="87">
        <f>'PROC. REG. COMUN Y ESPECIAL'!G33</f>
        <v>6244.89</v>
      </c>
      <c r="H33" s="86">
        <v>5575.7946428571422</v>
      </c>
      <c r="I33" s="86">
        <f t="shared" si="0"/>
        <v>669.09535714285812</v>
      </c>
      <c r="J33" s="92" t="s">
        <v>142</v>
      </c>
      <c r="K33" s="93" t="s">
        <v>143</v>
      </c>
      <c r="L33" s="77"/>
    </row>
    <row r="34" spans="1:12" ht="28.5">
      <c r="A34" s="84">
        <v>27</v>
      </c>
      <c r="B34" s="85" t="s">
        <v>49</v>
      </c>
      <c r="C34" s="85" t="s">
        <v>57</v>
      </c>
      <c r="D34" s="9" t="s">
        <v>138</v>
      </c>
      <c r="E34" s="9" t="s">
        <v>146</v>
      </c>
      <c r="F34" s="85" t="s">
        <v>51</v>
      </c>
      <c r="G34" s="87">
        <f>'PROC. REG. COMUN Y ESPECIAL'!G34</f>
        <v>820.16</v>
      </c>
      <c r="H34" s="86">
        <v>732.28571428571422</v>
      </c>
      <c r="I34" s="86">
        <f t="shared" si="0"/>
        <v>87.874285714285747</v>
      </c>
      <c r="J34" s="92" t="s">
        <v>144</v>
      </c>
      <c r="K34" s="93" t="s">
        <v>145</v>
      </c>
      <c r="L34" s="77"/>
    </row>
    <row r="35" spans="1:12" ht="28.5">
      <c r="A35" s="84">
        <v>28</v>
      </c>
      <c r="B35" s="85" t="s">
        <v>56</v>
      </c>
      <c r="C35" s="85" t="s">
        <v>57</v>
      </c>
      <c r="D35" s="9" t="s">
        <v>139</v>
      </c>
      <c r="E35" s="94" t="s">
        <v>147</v>
      </c>
      <c r="F35" s="85" t="s">
        <v>51</v>
      </c>
      <c r="G35" s="87">
        <v>6146.81</v>
      </c>
      <c r="H35" s="86">
        <v>5485.7142857142853</v>
      </c>
      <c r="I35" s="86">
        <f t="shared" si="0"/>
        <v>661.09571428571508</v>
      </c>
      <c r="J35" s="92" t="s">
        <v>148</v>
      </c>
      <c r="K35" s="93" t="s">
        <v>101</v>
      </c>
      <c r="L35" s="77"/>
    </row>
    <row r="36" spans="1:12" ht="29.25">
      <c r="A36" s="84">
        <v>29</v>
      </c>
      <c r="B36" s="85" t="s">
        <v>56</v>
      </c>
      <c r="C36" s="85" t="s">
        <v>57</v>
      </c>
      <c r="D36" s="9" t="s">
        <v>140</v>
      </c>
      <c r="E36" s="94" t="s">
        <v>149</v>
      </c>
      <c r="F36" s="85" t="s">
        <v>51</v>
      </c>
      <c r="G36" s="87">
        <v>5854</v>
      </c>
      <c r="H36" s="86">
        <v>5224.5535714285706</v>
      </c>
      <c r="I36" s="86">
        <f t="shared" si="0"/>
        <v>629.44642857142935</v>
      </c>
      <c r="J36" s="92" t="s">
        <v>150</v>
      </c>
      <c r="K36" s="93" t="s">
        <v>108</v>
      </c>
      <c r="L36" s="90">
        <f>SUM(H13:H36)</f>
        <v>86609.742665816331</v>
      </c>
    </row>
    <row r="37" spans="1:12" ht="28.5">
      <c r="A37" s="84">
        <v>30</v>
      </c>
      <c r="B37" s="85" t="s">
        <v>56</v>
      </c>
      <c r="C37" s="9" t="s">
        <v>123</v>
      </c>
      <c r="D37" s="9" t="s">
        <v>124</v>
      </c>
      <c r="E37" s="9" t="s">
        <v>127</v>
      </c>
      <c r="F37" s="9" t="s">
        <v>51</v>
      </c>
      <c r="G37" s="86">
        <f>'PROC. REG. COMUN Y ESPECIAL'!G37</f>
        <v>107.52</v>
      </c>
      <c r="H37" s="86">
        <v>95.999999999999986</v>
      </c>
      <c r="I37" s="86">
        <f t="shared" si="0"/>
        <v>11.52000000000001</v>
      </c>
      <c r="J37" s="92" t="s">
        <v>153</v>
      </c>
      <c r="K37" s="95" t="s">
        <v>154</v>
      </c>
      <c r="L37" s="77"/>
    </row>
    <row r="38" spans="1:12" ht="28.5">
      <c r="A38" s="84">
        <v>31</v>
      </c>
      <c r="B38" s="85" t="s">
        <v>56</v>
      </c>
      <c r="C38" s="9" t="s">
        <v>123</v>
      </c>
      <c r="D38" s="9" t="s">
        <v>124</v>
      </c>
      <c r="E38" s="9" t="s">
        <v>127</v>
      </c>
      <c r="F38" s="9" t="s">
        <v>51</v>
      </c>
      <c r="G38" s="86">
        <f>'PROC. REG. COMUN Y ESPECIAL'!G38</f>
        <v>10.210000000000001</v>
      </c>
      <c r="H38" s="86">
        <v>9.1160714285714288</v>
      </c>
      <c r="I38" s="86">
        <f t="shared" si="0"/>
        <v>1.093928571428572</v>
      </c>
      <c r="J38" s="92" t="s">
        <v>153</v>
      </c>
      <c r="K38" s="95" t="s">
        <v>154</v>
      </c>
      <c r="L38" s="77"/>
    </row>
    <row r="39" spans="1:12" ht="28.5">
      <c r="A39" s="84">
        <v>32</v>
      </c>
      <c r="B39" s="85" t="s">
        <v>56</v>
      </c>
      <c r="C39" s="9" t="s">
        <v>123</v>
      </c>
      <c r="D39" s="9" t="s">
        <v>124</v>
      </c>
      <c r="E39" s="9" t="s">
        <v>127</v>
      </c>
      <c r="F39" s="9" t="s">
        <v>51</v>
      </c>
      <c r="G39" s="86">
        <f>'PROC. REG. COMUN Y ESPECIAL'!G39</f>
        <v>116.48</v>
      </c>
      <c r="H39" s="86">
        <v>104</v>
      </c>
      <c r="I39" s="86">
        <f t="shared" si="0"/>
        <v>12.480000000000004</v>
      </c>
      <c r="J39" s="92" t="s">
        <v>153</v>
      </c>
      <c r="K39" s="95" t="s">
        <v>154</v>
      </c>
      <c r="L39" s="77"/>
    </row>
    <row r="40" spans="1:12" ht="28.5">
      <c r="A40" s="84">
        <v>33</v>
      </c>
      <c r="B40" s="85" t="s">
        <v>56</v>
      </c>
      <c r="C40" s="9" t="s">
        <v>123</v>
      </c>
      <c r="D40" s="9" t="s">
        <v>124</v>
      </c>
      <c r="E40" s="9" t="s">
        <v>127</v>
      </c>
      <c r="F40" s="9" t="s">
        <v>51</v>
      </c>
      <c r="G40" s="86">
        <f>'PROC. REG. COMUN Y ESPECIAL'!G40</f>
        <v>13.22</v>
      </c>
      <c r="H40" s="86">
        <v>11.803571428571429</v>
      </c>
      <c r="I40" s="86">
        <f t="shared" si="0"/>
        <v>1.4164285714285718</v>
      </c>
      <c r="J40" s="92" t="s">
        <v>153</v>
      </c>
      <c r="K40" s="95" t="s">
        <v>154</v>
      </c>
      <c r="L40" s="77"/>
    </row>
    <row r="41" spans="1:12" ht="28.5">
      <c r="A41" s="84">
        <v>34</v>
      </c>
      <c r="B41" s="85" t="s">
        <v>56</v>
      </c>
      <c r="C41" s="9" t="s">
        <v>123</v>
      </c>
      <c r="D41" s="9" t="s">
        <v>124</v>
      </c>
      <c r="E41" s="9" t="s">
        <v>127</v>
      </c>
      <c r="F41" s="9" t="s">
        <v>51</v>
      </c>
      <c r="G41" s="86">
        <f>'PROC. REG. COMUN Y ESPECIAL'!G41</f>
        <v>40.28</v>
      </c>
      <c r="H41" s="86">
        <v>35.964285714285715</v>
      </c>
      <c r="I41" s="86">
        <f t="shared" si="0"/>
        <v>4.3157142857142858</v>
      </c>
      <c r="J41" s="92" t="s">
        <v>153</v>
      </c>
      <c r="K41" s="95" t="s">
        <v>154</v>
      </c>
      <c r="L41" s="77"/>
    </row>
    <row r="42" spans="1:12" ht="28.5">
      <c r="A42" s="84">
        <v>35</v>
      </c>
      <c r="B42" s="85" t="s">
        <v>56</v>
      </c>
      <c r="C42" s="9" t="s">
        <v>123</v>
      </c>
      <c r="D42" s="9" t="s">
        <v>124</v>
      </c>
      <c r="E42" s="9" t="s">
        <v>127</v>
      </c>
      <c r="F42" s="9" t="s">
        <v>51</v>
      </c>
      <c r="G42" s="86">
        <f>'PROC. REG. COMUN Y ESPECIAL'!G42</f>
        <v>1.88</v>
      </c>
      <c r="H42" s="86">
        <v>1.6785714285714284</v>
      </c>
      <c r="I42" s="86">
        <f t="shared" si="0"/>
        <v>0.20142857142857151</v>
      </c>
      <c r="J42" s="92" t="s">
        <v>153</v>
      </c>
      <c r="K42" s="95" t="s">
        <v>154</v>
      </c>
      <c r="L42" s="77"/>
    </row>
    <row r="43" spans="1:12" ht="28.5">
      <c r="A43" s="84">
        <v>36</v>
      </c>
      <c r="B43" s="85" t="s">
        <v>56</v>
      </c>
      <c r="C43" s="9" t="s">
        <v>123</v>
      </c>
      <c r="D43" s="9" t="s">
        <v>124</v>
      </c>
      <c r="E43" s="9" t="s">
        <v>127</v>
      </c>
      <c r="F43" s="9" t="s">
        <v>51</v>
      </c>
      <c r="G43" s="86">
        <f>'PROC. REG. COMUN Y ESPECIAL'!G43</f>
        <v>6.25</v>
      </c>
      <c r="H43" s="86">
        <v>5.5803571428571423</v>
      </c>
      <c r="I43" s="86">
        <f t="shared" si="0"/>
        <v>0.66964285714285765</v>
      </c>
      <c r="J43" s="92" t="s">
        <v>153</v>
      </c>
      <c r="K43" s="95" t="s">
        <v>154</v>
      </c>
      <c r="L43" s="77"/>
    </row>
    <row r="44" spans="1:12" ht="28.5">
      <c r="A44" s="84">
        <v>37</v>
      </c>
      <c r="B44" s="85" t="s">
        <v>56</v>
      </c>
      <c r="C44" s="9" t="s">
        <v>123</v>
      </c>
      <c r="D44" s="9" t="s">
        <v>124</v>
      </c>
      <c r="E44" s="9" t="s">
        <v>127</v>
      </c>
      <c r="F44" s="9" t="s">
        <v>51</v>
      </c>
      <c r="G44" s="86">
        <f>'PROC. REG. COMUN Y ESPECIAL'!G44</f>
        <v>7.84</v>
      </c>
      <c r="H44" s="86">
        <v>6.9999999999999991</v>
      </c>
      <c r="I44" s="86">
        <f t="shared" si="0"/>
        <v>0.84000000000000075</v>
      </c>
      <c r="J44" s="92" t="s">
        <v>153</v>
      </c>
      <c r="K44" s="95" t="s">
        <v>154</v>
      </c>
      <c r="L44" s="77"/>
    </row>
    <row r="45" spans="1:12" ht="28.5">
      <c r="A45" s="84">
        <v>38</v>
      </c>
      <c r="B45" s="85" t="s">
        <v>56</v>
      </c>
      <c r="C45" s="9" t="s">
        <v>123</v>
      </c>
      <c r="D45" s="9" t="s">
        <v>124</v>
      </c>
      <c r="E45" s="9" t="s">
        <v>127</v>
      </c>
      <c r="F45" s="9" t="s">
        <v>51</v>
      </c>
      <c r="G45" s="86">
        <f>'PROC. REG. COMUN Y ESPECIAL'!G45</f>
        <v>7.9</v>
      </c>
      <c r="H45" s="86">
        <v>7.0535714285714279</v>
      </c>
      <c r="I45" s="86">
        <f t="shared" si="0"/>
        <v>0.84642857142857242</v>
      </c>
      <c r="J45" s="92" t="s">
        <v>153</v>
      </c>
      <c r="K45" s="95" t="s">
        <v>154</v>
      </c>
      <c r="L45" s="77"/>
    </row>
    <row r="46" spans="1:12" ht="28.5">
      <c r="A46" s="84">
        <v>39</v>
      </c>
      <c r="B46" s="85" t="s">
        <v>56</v>
      </c>
      <c r="C46" s="9" t="s">
        <v>123</v>
      </c>
      <c r="D46" s="9" t="s">
        <v>124</v>
      </c>
      <c r="E46" s="9" t="s">
        <v>127</v>
      </c>
      <c r="F46" s="9" t="s">
        <v>51</v>
      </c>
      <c r="G46" s="86">
        <f>'PROC. REG. COMUN Y ESPECIAL'!G46</f>
        <v>4.47</v>
      </c>
      <c r="H46" s="86">
        <v>3.9910714285714279</v>
      </c>
      <c r="I46" s="86">
        <f t="shared" si="0"/>
        <v>0.47892857142857181</v>
      </c>
      <c r="J46" s="96" t="s">
        <v>155</v>
      </c>
      <c r="K46" s="92"/>
      <c r="L46" s="77"/>
    </row>
    <row r="47" spans="1:12" ht="28.5">
      <c r="A47" s="84">
        <v>40</v>
      </c>
      <c r="B47" s="85" t="s">
        <v>56</v>
      </c>
      <c r="C47" s="9" t="s">
        <v>123</v>
      </c>
      <c r="D47" s="9" t="s">
        <v>124</v>
      </c>
      <c r="E47" s="9" t="s">
        <v>127</v>
      </c>
      <c r="F47" s="9" t="s">
        <v>51</v>
      </c>
      <c r="G47" s="86">
        <f>'PROC. REG. COMUN Y ESPECIAL'!G47</f>
        <v>76.16</v>
      </c>
      <c r="H47" s="86">
        <v>67.999999999999986</v>
      </c>
      <c r="I47" s="86">
        <f t="shared" si="0"/>
        <v>8.1600000000000108</v>
      </c>
      <c r="J47" s="96" t="s">
        <v>155</v>
      </c>
      <c r="K47" s="92"/>
      <c r="L47" s="77"/>
    </row>
    <row r="48" spans="1:12" ht="28.5">
      <c r="A48" s="84">
        <v>41</v>
      </c>
      <c r="B48" s="85" t="s">
        <v>56</v>
      </c>
      <c r="C48" s="9" t="s">
        <v>123</v>
      </c>
      <c r="D48" s="9" t="s">
        <v>124</v>
      </c>
      <c r="E48" s="9" t="s">
        <v>127</v>
      </c>
      <c r="F48" s="9" t="s">
        <v>51</v>
      </c>
      <c r="G48" s="86">
        <f>'PROC. REG. COMUN Y ESPECIAL'!G48</f>
        <v>3.2</v>
      </c>
      <c r="H48" s="86">
        <v>2.8571428571428572</v>
      </c>
      <c r="I48" s="86">
        <f t="shared" si="0"/>
        <v>0.34285714285714297</v>
      </c>
      <c r="J48" s="92" t="s">
        <v>153</v>
      </c>
      <c r="K48" s="95" t="s">
        <v>154</v>
      </c>
      <c r="L48" s="77"/>
    </row>
    <row r="49" spans="1:12" ht="28.5">
      <c r="A49" s="84">
        <v>42</v>
      </c>
      <c r="B49" s="85" t="s">
        <v>56</v>
      </c>
      <c r="C49" s="9" t="s">
        <v>123</v>
      </c>
      <c r="D49" s="9" t="s">
        <v>124</v>
      </c>
      <c r="E49" s="9" t="s">
        <v>127</v>
      </c>
      <c r="F49" s="9" t="s">
        <v>51</v>
      </c>
      <c r="G49" s="86">
        <f>'PROC. REG. COMUN Y ESPECIAL'!G49</f>
        <v>1.79</v>
      </c>
      <c r="H49" s="86">
        <v>1.5982142857142856</v>
      </c>
      <c r="I49" s="86">
        <f t="shared" si="0"/>
        <v>0.19178571428571445</v>
      </c>
      <c r="J49" s="92" t="s">
        <v>153</v>
      </c>
      <c r="K49" s="95" t="s">
        <v>154</v>
      </c>
      <c r="L49" s="77"/>
    </row>
    <row r="50" spans="1:12" ht="28.5">
      <c r="A50" s="84">
        <v>43</v>
      </c>
      <c r="B50" s="85" t="s">
        <v>56</v>
      </c>
      <c r="C50" s="9" t="s">
        <v>123</v>
      </c>
      <c r="D50" s="9" t="s">
        <v>124</v>
      </c>
      <c r="E50" s="9" t="s">
        <v>127</v>
      </c>
      <c r="F50" s="9" t="s">
        <v>51</v>
      </c>
      <c r="G50" s="86">
        <f>'PROC. REG. COMUN Y ESPECIAL'!G50</f>
        <v>10.86</v>
      </c>
      <c r="H50" s="86">
        <v>9.6964285714285694</v>
      </c>
      <c r="I50" s="86">
        <f t="shared" si="0"/>
        <v>1.16357142857143</v>
      </c>
      <c r="J50" s="92" t="s">
        <v>153</v>
      </c>
      <c r="K50" s="95" t="s">
        <v>154</v>
      </c>
      <c r="L50" s="77"/>
    </row>
    <row r="51" spans="1:12" ht="28.5">
      <c r="A51" s="84">
        <v>44</v>
      </c>
      <c r="B51" s="85" t="s">
        <v>56</v>
      </c>
      <c r="C51" s="9" t="s">
        <v>123</v>
      </c>
      <c r="D51" s="9" t="s">
        <v>124</v>
      </c>
      <c r="E51" s="9" t="s">
        <v>127</v>
      </c>
      <c r="F51" s="9" t="s">
        <v>51</v>
      </c>
      <c r="G51" s="86">
        <f>'PROC. REG. COMUN Y ESPECIAL'!G51</f>
        <v>21.84</v>
      </c>
      <c r="H51" s="86">
        <v>19.499999999999996</v>
      </c>
      <c r="I51" s="86">
        <f t="shared" si="0"/>
        <v>2.3400000000000034</v>
      </c>
      <c r="J51" s="92" t="s">
        <v>153</v>
      </c>
      <c r="K51" s="95" t="s">
        <v>154</v>
      </c>
      <c r="L51" s="77"/>
    </row>
    <row r="52" spans="1:12" ht="28.5">
      <c r="A52" s="84">
        <v>45</v>
      </c>
      <c r="B52" s="85" t="s">
        <v>56</v>
      </c>
      <c r="C52" s="9" t="s">
        <v>123</v>
      </c>
      <c r="D52" s="9" t="s">
        <v>124</v>
      </c>
      <c r="E52" s="9" t="s">
        <v>127</v>
      </c>
      <c r="F52" s="9" t="s">
        <v>51</v>
      </c>
      <c r="G52" s="86">
        <f>'PROC. REG. COMUN Y ESPECIAL'!G52</f>
        <v>63.84</v>
      </c>
      <c r="H52" s="86">
        <v>57</v>
      </c>
      <c r="I52" s="86">
        <f t="shared" si="0"/>
        <v>6.8400000000000034</v>
      </c>
      <c r="J52" s="92" t="s">
        <v>153</v>
      </c>
      <c r="K52" s="95" t="s">
        <v>154</v>
      </c>
      <c r="L52" s="77"/>
    </row>
    <row r="53" spans="1:12" ht="28.5">
      <c r="A53" s="84">
        <v>46</v>
      </c>
      <c r="B53" s="85" t="s">
        <v>56</v>
      </c>
      <c r="C53" s="9" t="s">
        <v>123</v>
      </c>
      <c r="D53" s="9" t="s">
        <v>124</v>
      </c>
      <c r="E53" s="9" t="s">
        <v>127</v>
      </c>
      <c r="F53" s="9" t="s">
        <v>51</v>
      </c>
      <c r="G53" s="86">
        <f>'PROC. REG. COMUN Y ESPECIAL'!G53</f>
        <v>2.3199999999999998</v>
      </c>
      <c r="H53" s="86">
        <v>2.0714285714285712</v>
      </c>
      <c r="I53" s="86">
        <f t="shared" si="0"/>
        <v>0.24857142857142867</v>
      </c>
      <c r="J53" s="92" t="s">
        <v>153</v>
      </c>
      <c r="K53" s="95" t="s">
        <v>154</v>
      </c>
      <c r="L53" s="77"/>
    </row>
    <row r="54" spans="1:12" ht="28.5">
      <c r="A54" s="84">
        <v>47</v>
      </c>
      <c r="B54" s="85" t="s">
        <v>56</v>
      </c>
      <c r="C54" s="9" t="s">
        <v>123</v>
      </c>
      <c r="D54" s="9" t="s">
        <v>124</v>
      </c>
      <c r="E54" s="9" t="s">
        <v>127</v>
      </c>
      <c r="F54" s="9" t="s">
        <v>51</v>
      </c>
      <c r="G54" s="86">
        <f>'PROC. REG. COMUN Y ESPECIAL'!G54</f>
        <v>29.1</v>
      </c>
      <c r="H54" s="86">
        <v>25.982142857142858</v>
      </c>
      <c r="I54" s="86">
        <f t="shared" si="0"/>
        <v>3.1178571428571438</v>
      </c>
      <c r="J54" s="97" t="s">
        <v>156</v>
      </c>
      <c r="K54" s="92"/>
      <c r="L54" s="77"/>
    </row>
    <row r="55" spans="1:12" ht="28.5">
      <c r="A55" s="84">
        <v>48</v>
      </c>
      <c r="B55" s="85" t="s">
        <v>56</v>
      </c>
      <c r="C55" s="9" t="s">
        <v>123</v>
      </c>
      <c r="D55" s="9" t="s">
        <v>124</v>
      </c>
      <c r="E55" s="9" t="s">
        <v>127</v>
      </c>
      <c r="F55" s="9" t="s">
        <v>51</v>
      </c>
      <c r="G55" s="86">
        <f>'PROC. REG. COMUN Y ESPECIAL'!G55</f>
        <v>100.8</v>
      </c>
      <c r="H55" s="86">
        <v>89.999999999999986</v>
      </c>
      <c r="I55" s="86">
        <f t="shared" si="0"/>
        <v>10.800000000000011</v>
      </c>
      <c r="J55" s="92" t="s">
        <v>153</v>
      </c>
      <c r="K55" s="95" t="s">
        <v>154</v>
      </c>
      <c r="L55" s="77"/>
    </row>
    <row r="56" spans="1:12" ht="28.5">
      <c r="A56" s="84">
        <v>49</v>
      </c>
      <c r="B56" s="85" t="s">
        <v>56</v>
      </c>
      <c r="C56" s="9" t="s">
        <v>123</v>
      </c>
      <c r="D56" s="9" t="s">
        <v>124</v>
      </c>
      <c r="E56" s="9" t="s">
        <v>127</v>
      </c>
      <c r="F56" s="9" t="s">
        <v>51</v>
      </c>
      <c r="G56" s="86">
        <f>'PROC. REG. COMUN Y ESPECIAL'!G56</f>
        <v>23.59</v>
      </c>
      <c r="H56" s="86">
        <v>21.062499999999996</v>
      </c>
      <c r="I56" s="86">
        <f t="shared" si="0"/>
        <v>2.5275000000000034</v>
      </c>
      <c r="J56" s="92" t="s">
        <v>153</v>
      </c>
      <c r="K56" s="95" t="s">
        <v>154</v>
      </c>
      <c r="L56" s="77"/>
    </row>
    <row r="57" spans="1:12" ht="28.5">
      <c r="A57" s="84">
        <v>50</v>
      </c>
      <c r="B57" s="85" t="s">
        <v>56</v>
      </c>
      <c r="C57" s="9" t="s">
        <v>123</v>
      </c>
      <c r="D57" s="9" t="s">
        <v>124</v>
      </c>
      <c r="E57" s="9" t="s">
        <v>127</v>
      </c>
      <c r="F57" s="9" t="s">
        <v>51</v>
      </c>
      <c r="G57" s="86">
        <f>'PROC. REG. COMUN Y ESPECIAL'!G57</f>
        <v>43.12</v>
      </c>
      <c r="H57" s="86">
        <v>38.499999999999993</v>
      </c>
      <c r="I57" s="86">
        <f t="shared" si="0"/>
        <v>4.6200000000000045</v>
      </c>
      <c r="J57" s="92" t="s">
        <v>153</v>
      </c>
      <c r="K57" s="95" t="s">
        <v>154</v>
      </c>
      <c r="L57" s="77"/>
    </row>
    <row r="58" spans="1:12" ht="28.5">
      <c r="A58" s="84">
        <v>51</v>
      </c>
      <c r="B58" s="85" t="s">
        <v>56</v>
      </c>
      <c r="C58" s="9" t="s">
        <v>123</v>
      </c>
      <c r="D58" s="9" t="s">
        <v>124</v>
      </c>
      <c r="E58" s="9" t="s">
        <v>127</v>
      </c>
      <c r="F58" s="9" t="s">
        <v>51</v>
      </c>
      <c r="G58" s="86">
        <f>'PROC. REG. COMUN Y ESPECIAL'!G58</f>
        <v>114.24</v>
      </c>
      <c r="H58" s="86">
        <v>101.99999999999999</v>
      </c>
      <c r="I58" s="86">
        <f t="shared" si="0"/>
        <v>12.240000000000009</v>
      </c>
      <c r="J58" s="92" t="s">
        <v>153</v>
      </c>
      <c r="K58" s="95" t="s">
        <v>154</v>
      </c>
      <c r="L58" s="77"/>
    </row>
    <row r="59" spans="1:12" ht="28.5">
      <c r="A59" s="84">
        <v>52</v>
      </c>
      <c r="B59" s="85" t="s">
        <v>56</v>
      </c>
      <c r="C59" s="9" t="s">
        <v>123</v>
      </c>
      <c r="D59" s="9" t="s">
        <v>124</v>
      </c>
      <c r="E59" s="9" t="s">
        <v>127</v>
      </c>
      <c r="F59" s="9" t="s">
        <v>51</v>
      </c>
      <c r="G59" s="86">
        <f>'PROC. REG. COMUN Y ESPECIAL'!G59</f>
        <v>8.06</v>
      </c>
      <c r="H59" s="86">
        <v>7.1964285714285712</v>
      </c>
      <c r="I59" s="86">
        <f t="shared" si="0"/>
        <v>0.86357142857142932</v>
      </c>
      <c r="J59" s="92" t="s">
        <v>153</v>
      </c>
      <c r="K59" s="95" t="s">
        <v>154</v>
      </c>
      <c r="L59" s="77"/>
    </row>
    <row r="60" spans="1:12" ht="28.5">
      <c r="A60" s="84">
        <v>53</v>
      </c>
      <c r="B60" s="85" t="s">
        <v>56</v>
      </c>
      <c r="C60" s="9" t="s">
        <v>123</v>
      </c>
      <c r="D60" s="9" t="s">
        <v>124</v>
      </c>
      <c r="E60" s="9" t="s">
        <v>127</v>
      </c>
      <c r="F60" s="9" t="s">
        <v>51</v>
      </c>
      <c r="G60" s="86">
        <f>'PROC. REG. COMUN Y ESPECIAL'!G60</f>
        <v>14.78</v>
      </c>
      <c r="H60" s="86">
        <v>13.196428571428569</v>
      </c>
      <c r="I60" s="86">
        <f t="shared" si="0"/>
        <v>1.58357142857143</v>
      </c>
      <c r="J60" s="92" t="s">
        <v>153</v>
      </c>
      <c r="K60" s="95" t="s">
        <v>154</v>
      </c>
      <c r="L60" s="77"/>
    </row>
    <row r="61" spans="1:12" ht="28.5">
      <c r="A61" s="84">
        <v>54</v>
      </c>
      <c r="B61" s="85" t="s">
        <v>56</v>
      </c>
      <c r="C61" s="9" t="s">
        <v>123</v>
      </c>
      <c r="D61" s="9" t="s">
        <v>124</v>
      </c>
      <c r="E61" s="9" t="s">
        <v>127</v>
      </c>
      <c r="F61" s="9" t="s">
        <v>51</v>
      </c>
      <c r="G61" s="86">
        <f>'PROC. REG. COMUN Y ESPECIAL'!G61</f>
        <v>49.54</v>
      </c>
      <c r="H61" s="86">
        <v>44.232142857142854</v>
      </c>
      <c r="I61" s="86">
        <f t="shared" si="0"/>
        <v>5.307857142857145</v>
      </c>
      <c r="J61" s="96" t="s">
        <v>157</v>
      </c>
      <c r="K61" s="92"/>
      <c r="L61" s="77"/>
    </row>
    <row r="62" spans="1:12" ht="28.5">
      <c r="A62" s="84">
        <v>55</v>
      </c>
      <c r="B62" s="85" t="s">
        <v>56</v>
      </c>
      <c r="C62" s="9" t="s">
        <v>123</v>
      </c>
      <c r="D62" s="9" t="s">
        <v>124</v>
      </c>
      <c r="E62" s="9" t="s">
        <v>127</v>
      </c>
      <c r="F62" s="9" t="s">
        <v>51</v>
      </c>
      <c r="G62" s="86">
        <f>'PROC. REG. COMUN Y ESPECIAL'!G62</f>
        <v>3.36</v>
      </c>
      <c r="H62" s="86">
        <v>2.9999999999999996</v>
      </c>
      <c r="I62" s="86">
        <f t="shared" si="0"/>
        <v>0.36000000000000032</v>
      </c>
      <c r="J62" s="92" t="s">
        <v>153</v>
      </c>
      <c r="K62" s="95" t="s">
        <v>154</v>
      </c>
      <c r="L62" s="77"/>
    </row>
    <row r="63" spans="1:12" ht="28.5">
      <c r="A63" s="84">
        <v>56</v>
      </c>
      <c r="B63" s="85" t="s">
        <v>56</v>
      </c>
      <c r="C63" s="9" t="s">
        <v>123</v>
      </c>
      <c r="D63" s="9" t="s">
        <v>124</v>
      </c>
      <c r="E63" s="9" t="s">
        <v>127</v>
      </c>
      <c r="F63" s="9" t="s">
        <v>51</v>
      </c>
      <c r="G63" s="86">
        <f>'PROC. REG. COMUN Y ESPECIAL'!G63</f>
        <v>2.58</v>
      </c>
      <c r="H63" s="86">
        <v>2.3035714285714284</v>
      </c>
      <c r="I63" s="86">
        <f t="shared" si="0"/>
        <v>0.27642857142857169</v>
      </c>
      <c r="J63" s="92" t="s">
        <v>153</v>
      </c>
      <c r="K63" s="95" t="s">
        <v>154</v>
      </c>
      <c r="L63" s="77"/>
    </row>
    <row r="64" spans="1:12" ht="28.5">
      <c r="A64" s="84">
        <v>57</v>
      </c>
      <c r="B64" s="85" t="s">
        <v>56</v>
      </c>
      <c r="C64" s="9" t="s">
        <v>123</v>
      </c>
      <c r="D64" s="9" t="s">
        <v>124</v>
      </c>
      <c r="E64" s="9" t="s">
        <v>127</v>
      </c>
      <c r="F64" s="9" t="s">
        <v>51</v>
      </c>
      <c r="G64" s="86">
        <f>'PROC. REG. COMUN Y ESPECIAL'!G64</f>
        <v>29.57</v>
      </c>
      <c r="H64" s="86">
        <v>26.401785714285712</v>
      </c>
      <c r="I64" s="86">
        <f t="shared" si="0"/>
        <v>3.1682142857142885</v>
      </c>
      <c r="J64" s="92" t="s">
        <v>153</v>
      </c>
      <c r="K64" s="95" t="s">
        <v>154</v>
      </c>
      <c r="L64" s="77"/>
    </row>
    <row r="65" spans="1:12" ht="28.5">
      <c r="A65" s="84">
        <v>58</v>
      </c>
      <c r="B65" s="85" t="s">
        <v>56</v>
      </c>
      <c r="C65" s="9" t="s">
        <v>123</v>
      </c>
      <c r="D65" s="9" t="s">
        <v>124</v>
      </c>
      <c r="E65" s="9" t="s">
        <v>127</v>
      </c>
      <c r="F65" s="9" t="s">
        <v>51</v>
      </c>
      <c r="G65" s="86">
        <f>'PROC. REG. COMUN Y ESPECIAL'!G65</f>
        <v>12.77</v>
      </c>
      <c r="H65" s="86">
        <v>11.401785714285714</v>
      </c>
      <c r="I65" s="86">
        <f t="shared" si="0"/>
        <v>1.368214285714286</v>
      </c>
      <c r="J65" s="92" t="s">
        <v>153</v>
      </c>
      <c r="K65" s="95" t="s">
        <v>154</v>
      </c>
      <c r="L65" s="77"/>
    </row>
    <row r="66" spans="1:12" ht="28.5">
      <c r="A66" s="84">
        <v>59</v>
      </c>
      <c r="B66" s="85" t="s">
        <v>56</v>
      </c>
      <c r="C66" s="9" t="s">
        <v>123</v>
      </c>
      <c r="D66" s="9" t="s">
        <v>124</v>
      </c>
      <c r="E66" s="9" t="s">
        <v>127</v>
      </c>
      <c r="F66" s="9" t="s">
        <v>51</v>
      </c>
      <c r="G66" s="86">
        <f>'PROC. REG. COMUN Y ESPECIAL'!G66</f>
        <v>24.42</v>
      </c>
      <c r="H66" s="86">
        <v>21.803571428571427</v>
      </c>
      <c r="I66" s="86">
        <f t="shared" si="0"/>
        <v>2.6164285714285747</v>
      </c>
      <c r="J66" s="96" t="s">
        <v>157</v>
      </c>
      <c r="K66" s="92"/>
      <c r="L66" s="77"/>
    </row>
    <row r="67" spans="1:12" ht="28.5">
      <c r="A67" s="84">
        <v>60</v>
      </c>
      <c r="B67" s="85" t="s">
        <v>56</v>
      </c>
      <c r="C67" s="9" t="s">
        <v>123</v>
      </c>
      <c r="D67" s="9" t="s">
        <v>124</v>
      </c>
      <c r="E67" s="9" t="s">
        <v>127</v>
      </c>
      <c r="F67" s="9" t="s">
        <v>51</v>
      </c>
      <c r="G67" s="86">
        <f>'PROC. REG. COMUN Y ESPECIAL'!G67</f>
        <v>31.28</v>
      </c>
      <c r="H67" s="86">
        <v>27.928571428571427</v>
      </c>
      <c r="I67" s="86">
        <f t="shared" si="0"/>
        <v>3.3514285714285741</v>
      </c>
      <c r="J67" s="92" t="s">
        <v>153</v>
      </c>
      <c r="K67" s="95" t="s">
        <v>154</v>
      </c>
      <c r="L67" s="77"/>
    </row>
    <row r="68" spans="1:12" ht="28.5">
      <c r="A68" s="84">
        <v>61</v>
      </c>
      <c r="B68" s="85" t="s">
        <v>56</v>
      </c>
      <c r="C68" s="9" t="s">
        <v>123</v>
      </c>
      <c r="D68" s="9" t="s">
        <v>124</v>
      </c>
      <c r="E68" s="9" t="s">
        <v>127</v>
      </c>
      <c r="F68" s="9" t="s">
        <v>51</v>
      </c>
      <c r="G68" s="86">
        <f>'PROC. REG. COMUN Y ESPECIAL'!G68</f>
        <v>45.54</v>
      </c>
      <c r="H68" s="86">
        <v>40.660714285714278</v>
      </c>
      <c r="I68" s="86">
        <f t="shared" si="0"/>
        <v>4.8792857142857216</v>
      </c>
      <c r="J68" s="92" t="s">
        <v>153</v>
      </c>
      <c r="K68" s="95" t="s">
        <v>154</v>
      </c>
      <c r="L68" s="77"/>
    </row>
    <row r="69" spans="1:12" ht="28.5">
      <c r="A69" s="84">
        <v>62</v>
      </c>
      <c r="B69" s="85" t="s">
        <v>56</v>
      </c>
      <c r="C69" s="9" t="s">
        <v>123</v>
      </c>
      <c r="D69" s="9" t="s">
        <v>124</v>
      </c>
      <c r="E69" s="9" t="s">
        <v>127</v>
      </c>
      <c r="F69" s="9" t="s">
        <v>51</v>
      </c>
      <c r="G69" s="86">
        <f>'PROC. REG. COMUN Y ESPECIAL'!G69</f>
        <v>32.03</v>
      </c>
      <c r="H69" s="86">
        <v>28.598214285714285</v>
      </c>
      <c r="I69" s="86">
        <f t="shared" si="0"/>
        <v>3.4317857142857164</v>
      </c>
      <c r="J69" s="92" t="s">
        <v>153</v>
      </c>
      <c r="K69" s="95" t="s">
        <v>154</v>
      </c>
      <c r="L69" s="77"/>
    </row>
    <row r="70" spans="1:12" ht="28.5">
      <c r="A70" s="84">
        <v>63</v>
      </c>
      <c r="B70" s="85" t="s">
        <v>56</v>
      </c>
      <c r="C70" s="9" t="s">
        <v>123</v>
      </c>
      <c r="D70" s="9" t="s">
        <v>124</v>
      </c>
      <c r="E70" s="9" t="s">
        <v>127</v>
      </c>
      <c r="F70" s="9" t="s">
        <v>51</v>
      </c>
      <c r="G70" s="86">
        <f>'PROC. REG. COMUN Y ESPECIAL'!G70</f>
        <v>5.38</v>
      </c>
      <c r="H70" s="86">
        <v>4.8035714285714279</v>
      </c>
      <c r="I70" s="86">
        <f t="shared" si="0"/>
        <v>0.57642857142857196</v>
      </c>
      <c r="J70" s="92" t="s">
        <v>153</v>
      </c>
      <c r="K70" s="95" t="s">
        <v>154</v>
      </c>
      <c r="L70" s="77"/>
    </row>
    <row r="71" spans="1:12" ht="28.5">
      <c r="A71" s="84">
        <v>64</v>
      </c>
      <c r="B71" s="85" t="s">
        <v>56</v>
      </c>
      <c r="C71" s="9" t="s">
        <v>123</v>
      </c>
      <c r="D71" s="9" t="s">
        <v>124</v>
      </c>
      <c r="E71" s="9" t="s">
        <v>127</v>
      </c>
      <c r="F71" s="9" t="s">
        <v>51</v>
      </c>
      <c r="G71" s="86">
        <f>'PROC. REG. COMUN Y ESPECIAL'!G71</f>
        <v>14.09</v>
      </c>
      <c r="H71" s="86">
        <v>12.580357142857142</v>
      </c>
      <c r="I71" s="86">
        <f t="shared" si="0"/>
        <v>1.5096428571428575</v>
      </c>
      <c r="J71" s="96" t="s">
        <v>157</v>
      </c>
      <c r="K71" s="92"/>
      <c r="L71" s="77"/>
    </row>
    <row r="72" spans="1:12" ht="28.5">
      <c r="A72" s="84">
        <v>65</v>
      </c>
      <c r="B72" s="85" t="s">
        <v>56</v>
      </c>
      <c r="C72" s="9" t="s">
        <v>123</v>
      </c>
      <c r="D72" s="9" t="s">
        <v>124</v>
      </c>
      <c r="E72" s="9" t="s">
        <v>127</v>
      </c>
      <c r="F72" s="9" t="s">
        <v>51</v>
      </c>
      <c r="G72" s="86">
        <f>'PROC. REG. COMUN Y ESPECIAL'!G72</f>
        <v>10.62</v>
      </c>
      <c r="H72" s="86">
        <v>9.4821428571428559</v>
      </c>
      <c r="I72" s="86">
        <f t="shared" si="0"/>
        <v>1.1378571428571433</v>
      </c>
      <c r="J72" s="92" t="s">
        <v>153</v>
      </c>
      <c r="K72" s="95" t="s">
        <v>154</v>
      </c>
      <c r="L72" s="77"/>
    </row>
    <row r="73" spans="1:12" ht="28.5">
      <c r="A73" s="84">
        <v>66</v>
      </c>
      <c r="B73" s="85" t="s">
        <v>56</v>
      </c>
      <c r="C73" s="9" t="s">
        <v>123</v>
      </c>
      <c r="D73" s="9" t="s">
        <v>124</v>
      </c>
      <c r="E73" s="9" t="s">
        <v>127</v>
      </c>
      <c r="F73" s="9" t="s">
        <v>51</v>
      </c>
      <c r="G73" s="86">
        <f>'PROC. REG. COMUN Y ESPECIAL'!G73</f>
        <v>1863.67</v>
      </c>
      <c r="H73" s="86">
        <v>1663.9910714285713</v>
      </c>
      <c r="I73" s="86">
        <f t="shared" ref="I73:I116" si="1">G73-H73</f>
        <v>199.67892857142874</v>
      </c>
      <c r="J73" s="96" t="s">
        <v>158</v>
      </c>
      <c r="K73" s="92"/>
      <c r="L73" s="77"/>
    </row>
    <row r="74" spans="1:12" ht="28.5">
      <c r="A74" s="84">
        <v>67</v>
      </c>
      <c r="B74" s="85" t="s">
        <v>56</v>
      </c>
      <c r="C74" s="9" t="s">
        <v>123</v>
      </c>
      <c r="D74" s="9" t="s">
        <v>124</v>
      </c>
      <c r="E74" s="9" t="s">
        <v>127</v>
      </c>
      <c r="F74" s="9" t="s">
        <v>51</v>
      </c>
      <c r="G74" s="86">
        <f>'PROC. REG. COMUN Y ESPECIAL'!G74</f>
        <v>40.32</v>
      </c>
      <c r="H74" s="86">
        <v>36</v>
      </c>
      <c r="I74" s="86">
        <f t="shared" si="1"/>
        <v>4.32</v>
      </c>
      <c r="J74" s="92" t="s">
        <v>153</v>
      </c>
      <c r="K74" s="95" t="s">
        <v>154</v>
      </c>
      <c r="L74" s="77"/>
    </row>
    <row r="75" spans="1:12" ht="28.5">
      <c r="A75" s="84">
        <v>68</v>
      </c>
      <c r="B75" s="85" t="s">
        <v>56</v>
      </c>
      <c r="C75" s="9" t="s">
        <v>123</v>
      </c>
      <c r="D75" s="9" t="s">
        <v>125</v>
      </c>
      <c r="E75" s="9" t="s">
        <v>128</v>
      </c>
      <c r="F75" s="9" t="s">
        <v>51</v>
      </c>
      <c r="G75" s="86">
        <f>'PROC. REG. COMUN Y ESPECIAL'!G75</f>
        <v>53.89</v>
      </c>
      <c r="H75" s="86">
        <v>48.116071428571423</v>
      </c>
      <c r="I75" s="86">
        <f t="shared" si="1"/>
        <v>5.7739285714285771</v>
      </c>
      <c r="J75" s="96" t="s">
        <v>159</v>
      </c>
      <c r="K75" s="92"/>
      <c r="L75" s="77"/>
    </row>
    <row r="76" spans="1:12" ht="28.5">
      <c r="A76" s="84">
        <v>69</v>
      </c>
      <c r="B76" s="85" t="s">
        <v>56</v>
      </c>
      <c r="C76" s="9" t="s">
        <v>123</v>
      </c>
      <c r="D76" s="9" t="s">
        <v>125</v>
      </c>
      <c r="E76" s="9" t="s">
        <v>128</v>
      </c>
      <c r="F76" s="9" t="s">
        <v>51</v>
      </c>
      <c r="G76" s="86">
        <f>'PROC. REG. COMUN Y ESPECIAL'!G76</f>
        <v>56.92</v>
      </c>
      <c r="H76" s="86">
        <v>50.821428571428569</v>
      </c>
      <c r="I76" s="86">
        <f t="shared" si="1"/>
        <v>6.0985714285714323</v>
      </c>
      <c r="J76" s="96" t="s">
        <v>159</v>
      </c>
      <c r="K76" s="92"/>
      <c r="L76" s="77"/>
    </row>
    <row r="77" spans="1:12" ht="28.5">
      <c r="A77" s="84">
        <v>70</v>
      </c>
      <c r="B77" s="85" t="s">
        <v>56</v>
      </c>
      <c r="C77" s="9" t="s">
        <v>123</v>
      </c>
      <c r="D77" s="9" t="s">
        <v>125</v>
      </c>
      <c r="E77" s="9" t="s">
        <v>128</v>
      </c>
      <c r="F77" s="9" t="s">
        <v>51</v>
      </c>
      <c r="G77" s="86">
        <f>'PROC. REG. COMUN Y ESPECIAL'!G77</f>
        <v>38.64</v>
      </c>
      <c r="H77" s="86">
        <v>34.5</v>
      </c>
      <c r="I77" s="86">
        <f t="shared" si="1"/>
        <v>4.1400000000000006</v>
      </c>
      <c r="J77" s="96" t="s">
        <v>160</v>
      </c>
      <c r="K77" s="92"/>
      <c r="L77" s="77"/>
    </row>
    <row r="78" spans="1:12" ht="28.5">
      <c r="A78" s="84">
        <v>71</v>
      </c>
      <c r="B78" s="85" t="s">
        <v>56</v>
      </c>
      <c r="C78" s="9" t="s">
        <v>123</v>
      </c>
      <c r="D78" s="9" t="s">
        <v>125</v>
      </c>
      <c r="E78" s="9" t="s">
        <v>128</v>
      </c>
      <c r="F78" s="9" t="s">
        <v>51</v>
      </c>
      <c r="G78" s="86">
        <f>'PROC. REG. COMUN Y ESPECIAL'!G78</f>
        <v>138.79</v>
      </c>
      <c r="H78" s="86">
        <v>123.91964285714283</v>
      </c>
      <c r="I78" s="86">
        <f t="shared" si="1"/>
        <v>14.870357142857159</v>
      </c>
      <c r="J78" s="96" t="s">
        <v>161</v>
      </c>
      <c r="K78" s="92"/>
      <c r="L78" s="77"/>
    </row>
    <row r="79" spans="1:12" ht="28.5">
      <c r="A79" s="84">
        <v>72</v>
      </c>
      <c r="B79" s="85" t="s">
        <v>56</v>
      </c>
      <c r="C79" s="9" t="s">
        <v>123</v>
      </c>
      <c r="D79" s="9" t="s">
        <v>125</v>
      </c>
      <c r="E79" s="9" t="s">
        <v>128</v>
      </c>
      <c r="F79" s="9" t="s">
        <v>51</v>
      </c>
      <c r="G79" s="86">
        <f>'PROC. REG. COMUN Y ESPECIAL'!G79</f>
        <v>47.51</v>
      </c>
      <c r="H79" s="86">
        <v>42.419642857142854</v>
      </c>
      <c r="I79" s="86">
        <f t="shared" si="1"/>
        <v>5.0903571428571439</v>
      </c>
      <c r="J79" s="92" t="s">
        <v>153</v>
      </c>
      <c r="K79" s="95" t="s">
        <v>154</v>
      </c>
      <c r="L79" s="77"/>
    </row>
    <row r="80" spans="1:12" ht="28.5">
      <c r="A80" s="84">
        <v>73</v>
      </c>
      <c r="B80" s="85" t="s">
        <v>56</v>
      </c>
      <c r="C80" s="9" t="s">
        <v>123</v>
      </c>
      <c r="D80" s="9" t="s">
        <v>125</v>
      </c>
      <c r="E80" s="9" t="s">
        <v>128</v>
      </c>
      <c r="F80" s="9" t="s">
        <v>51</v>
      </c>
      <c r="G80" s="86">
        <f>'PROC. REG. COMUN Y ESPECIAL'!G80</f>
        <v>11.37</v>
      </c>
      <c r="H80" s="86">
        <v>10.151785714285712</v>
      </c>
      <c r="I80" s="86">
        <f t="shared" si="1"/>
        <v>1.2182142857142875</v>
      </c>
      <c r="J80" s="96" t="s">
        <v>162</v>
      </c>
      <c r="K80" s="92"/>
      <c r="L80" s="77"/>
    </row>
    <row r="81" spans="1:12" ht="28.5">
      <c r="A81" s="84">
        <v>74</v>
      </c>
      <c r="B81" s="85" t="s">
        <v>56</v>
      </c>
      <c r="C81" s="9" t="s">
        <v>123</v>
      </c>
      <c r="D81" s="9" t="s">
        <v>125</v>
      </c>
      <c r="E81" s="9" t="s">
        <v>128</v>
      </c>
      <c r="F81" s="9" t="s">
        <v>51</v>
      </c>
      <c r="G81" s="86">
        <f>'PROC. REG. COMUN Y ESPECIAL'!G81</f>
        <v>100.8</v>
      </c>
      <c r="H81" s="86">
        <v>89.999999999999986</v>
      </c>
      <c r="I81" s="86">
        <f t="shared" si="1"/>
        <v>10.800000000000011</v>
      </c>
      <c r="J81" s="92" t="s">
        <v>153</v>
      </c>
      <c r="K81" s="95" t="s">
        <v>154</v>
      </c>
      <c r="L81" s="77"/>
    </row>
    <row r="82" spans="1:12" ht="28.5">
      <c r="A82" s="84">
        <v>75</v>
      </c>
      <c r="B82" s="85" t="s">
        <v>56</v>
      </c>
      <c r="C82" s="9" t="s">
        <v>123</v>
      </c>
      <c r="D82" s="9" t="s">
        <v>125</v>
      </c>
      <c r="E82" s="9" t="s">
        <v>128</v>
      </c>
      <c r="F82" s="9" t="s">
        <v>51</v>
      </c>
      <c r="G82" s="86">
        <f>'PROC. REG. COMUN Y ESPECIAL'!G82</f>
        <v>41.35</v>
      </c>
      <c r="H82" s="86">
        <v>36.919642857142854</v>
      </c>
      <c r="I82" s="86">
        <f t="shared" si="1"/>
        <v>4.4303571428571473</v>
      </c>
      <c r="J82" s="96" t="s">
        <v>159</v>
      </c>
      <c r="K82" s="92"/>
      <c r="L82" s="77"/>
    </row>
    <row r="83" spans="1:12" ht="28.5">
      <c r="A83" s="84">
        <v>76</v>
      </c>
      <c r="B83" s="85" t="s">
        <v>56</v>
      </c>
      <c r="C83" s="9" t="s">
        <v>123</v>
      </c>
      <c r="D83" s="9" t="s">
        <v>125</v>
      </c>
      <c r="E83" s="9" t="s">
        <v>128</v>
      </c>
      <c r="F83" s="9" t="s">
        <v>51</v>
      </c>
      <c r="G83" s="86">
        <f>'PROC. REG. COMUN Y ESPECIAL'!G83</f>
        <v>45.64</v>
      </c>
      <c r="H83" s="86">
        <v>40.75</v>
      </c>
      <c r="I83" s="86">
        <f t="shared" si="1"/>
        <v>4.8900000000000006</v>
      </c>
      <c r="J83" s="96" t="s">
        <v>159</v>
      </c>
      <c r="K83" s="92"/>
      <c r="L83" s="77"/>
    </row>
    <row r="84" spans="1:12" ht="28.5">
      <c r="A84" s="84">
        <v>77</v>
      </c>
      <c r="B84" s="85" t="s">
        <v>56</v>
      </c>
      <c r="C84" s="9" t="s">
        <v>123</v>
      </c>
      <c r="D84" s="9" t="s">
        <v>125</v>
      </c>
      <c r="E84" s="9" t="s">
        <v>128</v>
      </c>
      <c r="F84" s="9" t="s">
        <v>51</v>
      </c>
      <c r="G84" s="86">
        <f>'PROC. REG. COMUN Y ESPECIAL'!G84</f>
        <v>23.52</v>
      </c>
      <c r="H84" s="86">
        <v>20.999999999999996</v>
      </c>
      <c r="I84" s="86">
        <f t="shared" si="1"/>
        <v>2.5200000000000031</v>
      </c>
      <c r="J84" s="96" t="s">
        <v>159</v>
      </c>
      <c r="K84" s="92"/>
      <c r="L84" s="77"/>
    </row>
    <row r="85" spans="1:12" ht="28.5">
      <c r="A85" s="84">
        <v>78</v>
      </c>
      <c r="B85" s="85" t="s">
        <v>56</v>
      </c>
      <c r="C85" s="9" t="s">
        <v>123</v>
      </c>
      <c r="D85" s="9" t="s">
        <v>125</v>
      </c>
      <c r="E85" s="9" t="s">
        <v>128</v>
      </c>
      <c r="F85" s="9" t="s">
        <v>51</v>
      </c>
      <c r="G85" s="86">
        <f>'PROC. REG. COMUN Y ESPECIAL'!G85</f>
        <v>42</v>
      </c>
      <c r="H85" s="86">
        <v>37.499999999999993</v>
      </c>
      <c r="I85" s="86">
        <f t="shared" si="1"/>
        <v>4.5000000000000071</v>
      </c>
      <c r="J85" s="96" t="s">
        <v>162</v>
      </c>
      <c r="K85" s="92"/>
      <c r="L85" s="77"/>
    </row>
    <row r="86" spans="1:12" ht="28.5">
      <c r="A86" s="84">
        <v>79</v>
      </c>
      <c r="B86" s="85" t="s">
        <v>56</v>
      </c>
      <c r="C86" s="9" t="s">
        <v>123</v>
      </c>
      <c r="D86" s="9" t="s">
        <v>125</v>
      </c>
      <c r="E86" s="9" t="s">
        <v>128</v>
      </c>
      <c r="F86" s="9" t="s">
        <v>51</v>
      </c>
      <c r="G86" s="86">
        <f>'PROC. REG. COMUN Y ESPECIAL'!G86</f>
        <v>2.63</v>
      </c>
      <c r="H86" s="86">
        <v>2.3482142857142856</v>
      </c>
      <c r="I86" s="86">
        <f t="shared" si="1"/>
        <v>0.28178571428571431</v>
      </c>
      <c r="J86" s="96" t="s">
        <v>162</v>
      </c>
      <c r="K86" s="92"/>
      <c r="L86" s="77"/>
    </row>
    <row r="87" spans="1:12" ht="28.5">
      <c r="A87" s="84">
        <v>80</v>
      </c>
      <c r="B87" s="85" t="s">
        <v>56</v>
      </c>
      <c r="C87" s="9" t="s">
        <v>123</v>
      </c>
      <c r="D87" s="9" t="s">
        <v>125</v>
      </c>
      <c r="E87" s="9" t="s">
        <v>128</v>
      </c>
      <c r="F87" s="9" t="s">
        <v>51</v>
      </c>
      <c r="G87" s="86">
        <f>'PROC. REG. COMUN Y ESPECIAL'!G87</f>
        <v>40.380000000000003</v>
      </c>
      <c r="H87" s="86">
        <v>36.053571428571431</v>
      </c>
      <c r="I87" s="86">
        <f t="shared" si="1"/>
        <v>4.326428571428572</v>
      </c>
      <c r="J87" s="92" t="s">
        <v>153</v>
      </c>
      <c r="K87" s="95" t="s">
        <v>154</v>
      </c>
      <c r="L87" s="77"/>
    </row>
    <row r="88" spans="1:12" ht="28.5">
      <c r="A88" s="84">
        <v>81</v>
      </c>
      <c r="B88" s="85" t="s">
        <v>56</v>
      </c>
      <c r="C88" s="9" t="s">
        <v>123</v>
      </c>
      <c r="D88" s="9" t="s">
        <v>125</v>
      </c>
      <c r="E88" s="9" t="s">
        <v>128</v>
      </c>
      <c r="F88" s="9" t="s">
        <v>51</v>
      </c>
      <c r="G88" s="86">
        <f>'PROC. REG. COMUN Y ESPECIAL'!G88</f>
        <v>675.49</v>
      </c>
      <c r="H88" s="86">
        <v>603.11607142857133</v>
      </c>
      <c r="I88" s="86">
        <f t="shared" si="1"/>
        <v>72.373928571428678</v>
      </c>
      <c r="J88" s="96" t="s">
        <v>161</v>
      </c>
      <c r="K88" s="92"/>
      <c r="L88" s="77"/>
    </row>
    <row r="89" spans="1:12" ht="28.5">
      <c r="A89" s="84">
        <v>82</v>
      </c>
      <c r="B89" s="85" t="s">
        <v>56</v>
      </c>
      <c r="C89" s="9" t="s">
        <v>123</v>
      </c>
      <c r="D89" s="9" t="s">
        <v>125</v>
      </c>
      <c r="E89" s="9" t="s">
        <v>128</v>
      </c>
      <c r="F89" s="9" t="s">
        <v>51</v>
      </c>
      <c r="G89" s="86">
        <f>'PROC. REG. COMUN Y ESPECIAL'!G89</f>
        <v>15.28</v>
      </c>
      <c r="H89" s="86">
        <v>13.642857142857141</v>
      </c>
      <c r="I89" s="86">
        <f t="shared" si="1"/>
        <v>1.6371428571428588</v>
      </c>
      <c r="J89" s="96" t="s">
        <v>159</v>
      </c>
      <c r="K89" s="92"/>
      <c r="L89" s="77"/>
    </row>
    <row r="90" spans="1:12" ht="28.5">
      <c r="A90" s="84">
        <v>83</v>
      </c>
      <c r="B90" s="85" t="s">
        <v>56</v>
      </c>
      <c r="C90" s="9" t="s">
        <v>123</v>
      </c>
      <c r="D90" s="9" t="s">
        <v>125</v>
      </c>
      <c r="E90" s="9" t="s">
        <v>128</v>
      </c>
      <c r="F90" s="9" t="s">
        <v>51</v>
      </c>
      <c r="G90" s="86">
        <f>'PROC. REG. COMUN Y ESPECIAL'!G90</f>
        <v>22.09</v>
      </c>
      <c r="H90" s="86">
        <v>19.723214285714285</v>
      </c>
      <c r="I90" s="86">
        <f t="shared" si="1"/>
        <v>2.3667857142857152</v>
      </c>
      <c r="J90" s="96" t="s">
        <v>162</v>
      </c>
      <c r="K90" s="92"/>
      <c r="L90" s="77"/>
    </row>
    <row r="91" spans="1:12" ht="28.5">
      <c r="A91" s="84">
        <v>84</v>
      </c>
      <c r="B91" s="85" t="s">
        <v>56</v>
      </c>
      <c r="C91" s="9" t="s">
        <v>123</v>
      </c>
      <c r="D91" s="9" t="s">
        <v>125</v>
      </c>
      <c r="E91" s="9" t="s">
        <v>128</v>
      </c>
      <c r="F91" s="9" t="s">
        <v>51</v>
      </c>
      <c r="G91" s="86">
        <f>'PROC. REG. COMUN Y ESPECIAL'!G91</f>
        <v>56.99</v>
      </c>
      <c r="H91" s="86">
        <v>50.883928571428569</v>
      </c>
      <c r="I91" s="86">
        <f t="shared" si="1"/>
        <v>6.1060714285714326</v>
      </c>
      <c r="J91" s="96" t="s">
        <v>163</v>
      </c>
      <c r="K91" s="92"/>
      <c r="L91" s="77"/>
    </row>
    <row r="92" spans="1:12" ht="28.5">
      <c r="A92" s="84">
        <v>85</v>
      </c>
      <c r="B92" s="85" t="s">
        <v>56</v>
      </c>
      <c r="C92" s="9" t="s">
        <v>123</v>
      </c>
      <c r="D92" s="9" t="s">
        <v>125</v>
      </c>
      <c r="E92" s="9" t="s">
        <v>128</v>
      </c>
      <c r="F92" s="9" t="s">
        <v>51</v>
      </c>
      <c r="G92" s="86">
        <f>'PROC. REG. COMUN Y ESPECIAL'!G92</f>
        <v>315.25</v>
      </c>
      <c r="H92" s="86">
        <v>281.47321428571428</v>
      </c>
      <c r="I92" s="86">
        <f t="shared" si="1"/>
        <v>33.776785714285722</v>
      </c>
      <c r="J92" s="96" t="s">
        <v>163</v>
      </c>
      <c r="K92" s="92"/>
      <c r="L92" s="77"/>
    </row>
    <row r="93" spans="1:12" ht="28.5">
      <c r="A93" s="84">
        <v>86</v>
      </c>
      <c r="B93" s="85" t="s">
        <v>56</v>
      </c>
      <c r="C93" s="9" t="s">
        <v>123</v>
      </c>
      <c r="D93" s="9" t="s">
        <v>125</v>
      </c>
      <c r="E93" s="9" t="s">
        <v>128</v>
      </c>
      <c r="F93" s="9" t="s">
        <v>51</v>
      </c>
      <c r="G93" s="86">
        <f>'PROC. REG. COMUN Y ESPECIAL'!G93</f>
        <v>211.81</v>
      </c>
      <c r="H93" s="86">
        <v>189.11607142857142</v>
      </c>
      <c r="I93" s="86">
        <f t="shared" si="1"/>
        <v>22.693928571428586</v>
      </c>
      <c r="J93" s="96" t="s">
        <v>163</v>
      </c>
      <c r="K93" s="92"/>
      <c r="L93" s="77"/>
    </row>
    <row r="94" spans="1:12" ht="28.5">
      <c r="A94" s="84">
        <v>87</v>
      </c>
      <c r="B94" s="85" t="s">
        <v>56</v>
      </c>
      <c r="C94" s="9" t="s">
        <v>123</v>
      </c>
      <c r="D94" s="9" t="s">
        <v>125</v>
      </c>
      <c r="E94" s="9" t="s">
        <v>128</v>
      </c>
      <c r="F94" s="9" t="s">
        <v>51</v>
      </c>
      <c r="G94" s="86">
        <f>'PROC. REG. COMUN Y ESPECIAL'!G94</f>
        <v>14</v>
      </c>
      <c r="H94" s="86">
        <v>12.499999999999998</v>
      </c>
      <c r="I94" s="86">
        <f t="shared" si="1"/>
        <v>1.5000000000000018</v>
      </c>
      <c r="J94" s="96" t="s">
        <v>160</v>
      </c>
      <c r="K94" s="92"/>
      <c r="L94" s="77"/>
    </row>
    <row r="95" spans="1:12" ht="42.75">
      <c r="A95" s="84">
        <v>88</v>
      </c>
      <c r="B95" s="85" t="s">
        <v>56</v>
      </c>
      <c r="C95" s="9" t="s">
        <v>123</v>
      </c>
      <c r="D95" s="9" t="s">
        <v>125</v>
      </c>
      <c r="E95" s="9" t="s">
        <v>128</v>
      </c>
      <c r="F95" s="9" t="s">
        <v>51</v>
      </c>
      <c r="G95" s="86">
        <f>'PROC. REG. COMUN Y ESPECIAL'!G95</f>
        <v>246.84</v>
      </c>
      <c r="H95" s="86">
        <v>220.39285714285714</v>
      </c>
      <c r="I95" s="86">
        <f t="shared" si="1"/>
        <v>26.447142857142865</v>
      </c>
      <c r="J95" s="96" t="s">
        <v>164</v>
      </c>
      <c r="K95" s="92"/>
      <c r="L95" s="77"/>
    </row>
    <row r="96" spans="1:12" ht="28.5">
      <c r="A96" s="84">
        <v>89</v>
      </c>
      <c r="B96" s="85" t="s">
        <v>56</v>
      </c>
      <c r="C96" s="9" t="s">
        <v>123</v>
      </c>
      <c r="D96" s="9" t="s">
        <v>125</v>
      </c>
      <c r="E96" s="9" t="s">
        <v>128</v>
      </c>
      <c r="F96" s="9" t="s">
        <v>51</v>
      </c>
      <c r="G96" s="86">
        <f>'PROC. REG. COMUN Y ESPECIAL'!G96</f>
        <v>128.13</v>
      </c>
      <c r="H96" s="86">
        <v>114.40178571428569</v>
      </c>
      <c r="I96" s="86">
        <f t="shared" si="1"/>
        <v>13.728214285714301</v>
      </c>
      <c r="J96" s="96" t="s">
        <v>160</v>
      </c>
      <c r="K96" s="92"/>
      <c r="L96" s="77"/>
    </row>
    <row r="97" spans="1:12" ht="28.5">
      <c r="A97" s="84">
        <v>90</v>
      </c>
      <c r="B97" s="85" t="s">
        <v>56</v>
      </c>
      <c r="C97" s="9" t="s">
        <v>123</v>
      </c>
      <c r="D97" s="9" t="s">
        <v>126</v>
      </c>
      <c r="E97" s="9" t="s">
        <v>129</v>
      </c>
      <c r="F97" s="9" t="s">
        <v>51</v>
      </c>
      <c r="G97" s="86">
        <f>'PROC. REG. COMUN Y ESPECIAL'!G97</f>
        <v>536.57000000000005</v>
      </c>
      <c r="H97" s="86">
        <v>479.08035714285717</v>
      </c>
      <c r="I97" s="86">
        <f t="shared" si="1"/>
        <v>57.489642857142883</v>
      </c>
      <c r="J97" s="96" t="s">
        <v>165</v>
      </c>
      <c r="K97" s="92"/>
      <c r="L97" s="77"/>
    </row>
    <row r="98" spans="1:12" ht="28.5">
      <c r="A98" s="84">
        <v>91</v>
      </c>
      <c r="B98" s="85" t="s">
        <v>56</v>
      </c>
      <c r="C98" s="9" t="s">
        <v>123</v>
      </c>
      <c r="D98" s="9" t="s">
        <v>126</v>
      </c>
      <c r="E98" s="9" t="s">
        <v>129</v>
      </c>
      <c r="F98" s="9" t="s">
        <v>51</v>
      </c>
      <c r="G98" s="86">
        <f>'PROC. REG. COMUN Y ESPECIAL'!G98</f>
        <v>1035.3499999999999</v>
      </c>
      <c r="H98" s="86">
        <v>924.41964285714266</v>
      </c>
      <c r="I98" s="86">
        <f t="shared" si="1"/>
        <v>110.93035714285725</v>
      </c>
      <c r="J98" s="96" t="s">
        <v>165</v>
      </c>
      <c r="K98" s="92"/>
      <c r="L98" s="77"/>
    </row>
    <row r="99" spans="1:12" ht="28.5">
      <c r="A99" s="84">
        <v>92</v>
      </c>
      <c r="B99" s="85" t="s">
        <v>56</v>
      </c>
      <c r="C99" s="9" t="s">
        <v>123</v>
      </c>
      <c r="D99" s="9" t="s">
        <v>126</v>
      </c>
      <c r="E99" s="9" t="s">
        <v>129</v>
      </c>
      <c r="F99" s="9" t="s">
        <v>51</v>
      </c>
      <c r="G99" s="86">
        <f>'PROC. REG. COMUN Y ESPECIAL'!G99</f>
        <v>1998.93</v>
      </c>
      <c r="H99" s="86">
        <v>1784.7589285714284</v>
      </c>
      <c r="I99" s="86">
        <f t="shared" si="1"/>
        <v>214.17107142857162</v>
      </c>
      <c r="J99" s="96" t="s">
        <v>165</v>
      </c>
      <c r="K99" s="92"/>
      <c r="L99" s="77"/>
    </row>
    <row r="100" spans="1:12" ht="28.5">
      <c r="A100" s="84">
        <v>93</v>
      </c>
      <c r="B100" s="85" t="s">
        <v>56</v>
      </c>
      <c r="C100" s="9" t="s">
        <v>123</v>
      </c>
      <c r="D100" s="9" t="s">
        <v>126</v>
      </c>
      <c r="E100" s="9" t="s">
        <v>129</v>
      </c>
      <c r="F100" s="9" t="s">
        <v>51</v>
      </c>
      <c r="G100" s="86">
        <f>'PROC. REG. COMUN Y ESPECIAL'!G100</f>
        <v>690.23</v>
      </c>
      <c r="H100" s="86">
        <v>616.27678571428567</v>
      </c>
      <c r="I100" s="86">
        <f t="shared" si="1"/>
        <v>73.953214285714353</v>
      </c>
      <c r="J100" s="96" t="s">
        <v>165</v>
      </c>
      <c r="K100" s="92"/>
      <c r="L100" s="77"/>
    </row>
    <row r="101" spans="1:12" ht="28.5">
      <c r="A101" s="84">
        <v>94</v>
      </c>
      <c r="B101" s="85" t="s">
        <v>56</v>
      </c>
      <c r="C101" s="9" t="s">
        <v>123</v>
      </c>
      <c r="D101" s="9" t="s">
        <v>126</v>
      </c>
      <c r="E101" s="9" t="s">
        <v>129</v>
      </c>
      <c r="F101" s="9" t="s">
        <v>51</v>
      </c>
      <c r="G101" s="86">
        <f>'PROC. REG. COMUN Y ESPECIAL'!G101</f>
        <v>536.57000000000005</v>
      </c>
      <c r="H101" s="86">
        <v>479.08035714285717</v>
      </c>
      <c r="I101" s="86">
        <f t="shared" si="1"/>
        <v>57.489642857142883</v>
      </c>
      <c r="J101" s="96" t="s">
        <v>165</v>
      </c>
      <c r="K101" s="92"/>
      <c r="L101" s="77"/>
    </row>
    <row r="102" spans="1:12" ht="28.5">
      <c r="A102" s="84">
        <v>95</v>
      </c>
      <c r="B102" s="85" t="s">
        <v>56</v>
      </c>
      <c r="C102" s="9" t="s">
        <v>123</v>
      </c>
      <c r="D102" s="9" t="s">
        <v>126</v>
      </c>
      <c r="E102" s="9" t="s">
        <v>129</v>
      </c>
      <c r="F102" s="9" t="s">
        <v>51</v>
      </c>
      <c r="G102" s="86">
        <f>'PROC. REG. COMUN Y ESPECIAL'!G102</f>
        <v>517.67999999999995</v>
      </c>
      <c r="H102" s="86">
        <v>462.21428571428561</v>
      </c>
      <c r="I102" s="86">
        <f t="shared" si="1"/>
        <v>55.465714285714341</v>
      </c>
      <c r="J102" s="96" t="s">
        <v>165</v>
      </c>
      <c r="K102" s="92"/>
      <c r="L102" s="77"/>
    </row>
    <row r="103" spans="1:12" ht="42.75">
      <c r="A103" s="84">
        <v>96</v>
      </c>
      <c r="B103" s="85" t="s">
        <v>56</v>
      </c>
      <c r="C103" s="9" t="s">
        <v>123</v>
      </c>
      <c r="D103" s="9" t="s">
        <v>124</v>
      </c>
      <c r="E103" s="9" t="s">
        <v>127</v>
      </c>
      <c r="F103" s="9" t="s">
        <v>51</v>
      </c>
      <c r="G103" s="87">
        <f>'PROC. REG. COMUN Y ESPECIAL'!G103</f>
        <v>5.2799999999999994</v>
      </c>
      <c r="H103" s="86">
        <v>4.7142857142857135</v>
      </c>
      <c r="I103" s="86">
        <f t="shared" si="1"/>
        <v>0.56571428571428584</v>
      </c>
      <c r="J103" s="98" t="s">
        <v>151</v>
      </c>
      <c r="K103" s="93" t="s">
        <v>152</v>
      </c>
      <c r="L103" s="77"/>
    </row>
    <row r="104" spans="1:12" ht="42.75">
      <c r="A104" s="84">
        <v>97</v>
      </c>
      <c r="B104" s="85" t="s">
        <v>56</v>
      </c>
      <c r="C104" s="9" t="s">
        <v>123</v>
      </c>
      <c r="D104" s="9" t="s">
        <v>124</v>
      </c>
      <c r="E104" s="9" t="s">
        <v>127</v>
      </c>
      <c r="F104" s="9" t="s">
        <v>51</v>
      </c>
      <c r="G104" s="87">
        <f>'PROC. REG. COMUN Y ESPECIAL'!G104</f>
        <v>5.64</v>
      </c>
      <c r="H104" s="86">
        <v>5.0357142857142847</v>
      </c>
      <c r="I104" s="86">
        <f t="shared" si="1"/>
        <v>0.60428571428571498</v>
      </c>
      <c r="J104" s="98" t="s">
        <v>151</v>
      </c>
      <c r="K104" s="93" t="s">
        <v>152</v>
      </c>
      <c r="L104" s="77"/>
    </row>
    <row r="105" spans="1:12" ht="42.75">
      <c r="A105" s="84">
        <v>98</v>
      </c>
      <c r="B105" s="85" t="s">
        <v>56</v>
      </c>
      <c r="C105" s="9" t="s">
        <v>123</v>
      </c>
      <c r="D105" s="9" t="s">
        <v>124</v>
      </c>
      <c r="E105" s="9" t="s">
        <v>127</v>
      </c>
      <c r="F105" s="9" t="s">
        <v>51</v>
      </c>
      <c r="G105" s="87">
        <f>'PROC. REG. COMUN Y ESPECIAL'!G105</f>
        <v>4.919999999999999</v>
      </c>
      <c r="H105" s="86">
        <v>4.3928571428571415</v>
      </c>
      <c r="I105" s="86">
        <f t="shared" si="1"/>
        <v>0.52714285714285758</v>
      </c>
      <c r="J105" s="98" t="s">
        <v>151</v>
      </c>
      <c r="K105" s="93" t="s">
        <v>152</v>
      </c>
      <c r="L105" s="77"/>
    </row>
    <row r="106" spans="1:12" ht="42.75">
      <c r="A106" s="84">
        <v>99</v>
      </c>
      <c r="B106" s="85" t="s">
        <v>56</v>
      </c>
      <c r="C106" s="9" t="s">
        <v>123</v>
      </c>
      <c r="D106" s="9" t="s">
        <v>124</v>
      </c>
      <c r="E106" s="9" t="s">
        <v>127</v>
      </c>
      <c r="F106" s="9" t="s">
        <v>51</v>
      </c>
      <c r="G106" s="87">
        <f>'PROC. REG. COMUN Y ESPECIAL'!G106</f>
        <v>5.16</v>
      </c>
      <c r="H106" s="86">
        <v>4.6071428571428568</v>
      </c>
      <c r="I106" s="86">
        <f t="shared" si="1"/>
        <v>0.55285714285714338</v>
      </c>
      <c r="J106" s="98" t="s">
        <v>151</v>
      </c>
      <c r="K106" s="93" t="s">
        <v>152</v>
      </c>
      <c r="L106" s="77"/>
    </row>
    <row r="107" spans="1:12" ht="42.75">
      <c r="A107" s="84">
        <v>100</v>
      </c>
      <c r="B107" s="85" t="s">
        <v>56</v>
      </c>
      <c r="C107" s="9" t="s">
        <v>123</v>
      </c>
      <c r="D107" s="9" t="s">
        <v>124</v>
      </c>
      <c r="E107" s="9" t="s">
        <v>127</v>
      </c>
      <c r="F107" s="9" t="s">
        <v>51</v>
      </c>
      <c r="G107" s="87">
        <f>'PROC. REG. COMUN Y ESPECIAL'!G107</f>
        <v>33.599999999999994</v>
      </c>
      <c r="H107" s="86">
        <v>29.999999999999993</v>
      </c>
      <c r="I107" s="86">
        <f t="shared" si="1"/>
        <v>3.6000000000000014</v>
      </c>
      <c r="J107" s="98" t="s">
        <v>151</v>
      </c>
      <c r="K107" s="93" t="s">
        <v>152</v>
      </c>
      <c r="L107" s="77"/>
    </row>
    <row r="108" spans="1:12" ht="42.75">
      <c r="A108" s="84">
        <v>101</v>
      </c>
      <c r="B108" s="85" t="s">
        <v>56</v>
      </c>
      <c r="C108" s="9" t="s">
        <v>123</v>
      </c>
      <c r="D108" s="9" t="s">
        <v>124</v>
      </c>
      <c r="E108" s="9" t="s">
        <v>127</v>
      </c>
      <c r="F108" s="9" t="s">
        <v>51</v>
      </c>
      <c r="G108" s="87">
        <f>'PROC. REG. COMUN Y ESPECIAL'!G108</f>
        <v>5.9759821428571422</v>
      </c>
      <c r="H108" s="86">
        <v>5.3356983418367339</v>
      </c>
      <c r="I108" s="86">
        <f t="shared" si="1"/>
        <v>0.64028380102040838</v>
      </c>
      <c r="J108" s="98" t="s">
        <v>151</v>
      </c>
      <c r="K108" s="93" t="s">
        <v>152</v>
      </c>
      <c r="L108" s="77"/>
    </row>
    <row r="109" spans="1:12" ht="42.75">
      <c r="A109" s="84">
        <v>102</v>
      </c>
      <c r="B109" s="85" t="s">
        <v>56</v>
      </c>
      <c r="C109" s="9" t="s">
        <v>123</v>
      </c>
      <c r="D109" s="9" t="s">
        <v>124</v>
      </c>
      <c r="E109" s="9" t="s">
        <v>127</v>
      </c>
      <c r="F109" s="9" t="s">
        <v>51</v>
      </c>
      <c r="G109" s="87">
        <f>'PROC. REG. COMUN Y ESPECIAL'!G109</f>
        <v>1.3199999999999998</v>
      </c>
      <c r="H109" s="86">
        <v>1.1785714285714284</v>
      </c>
      <c r="I109" s="86">
        <f t="shared" si="1"/>
        <v>0.14142857142857146</v>
      </c>
      <c r="J109" s="98" t="s">
        <v>151</v>
      </c>
      <c r="K109" s="93" t="s">
        <v>152</v>
      </c>
      <c r="L109" s="77"/>
    </row>
    <row r="110" spans="1:12" ht="42.75">
      <c r="A110" s="84">
        <v>103</v>
      </c>
      <c r="B110" s="85" t="s">
        <v>56</v>
      </c>
      <c r="C110" s="9" t="s">
        <v>123</v>
      </c>
      <c r="D110" s="9" t="s">
        <v>124</v>
      </c>
      <c r="E110" s="9" t="s">
        <v>127</v>
      </c>
      <c r="F110" s="9" t="s">
        <v>51</v>
      </c>
      <c r="G110" s="87">
        <f>'PROC. REG. COMUN Y ESPECIAL'!G110</f>
        <v>6.96</v>
      </c>
      <c r="H110" s="86">
        <v>6.2142857142857135</v>
      </c>
      <c r="I110" s="86">
        <f t="shared" si="1"/>
        <v>0.74571428571428644</v>
      </c>
      <c r="J110" s="98" t="s">
        <v>151</v>
      </c>
      <c r="K110" s="93" t="s">
        <v>152</v>
      </c>
      <c r="L110" s="77"/>
    </row>
    <row r="111" spans="1:12" ht="42.75">
      <c r="A111" s="84">
        <v>104</v>
      </c>
      <c r="B111" s="85" t="s">
        <v>56</v>
      </c>
      <c r="C111" s="9" t="s">
        <v>123</v>
      </c>
      <c r="D111" s="9" t="s">
        <v>124</v>
      </c>
      <c r="E111" s="9" t="s">
        <v>127</v>
      </c>
      <c r="F111" s="9" t="s">
        <v>51</v>
      </c>
      <c r="G111" s="87">
        <f>'PROC. REG. COMUN Y ESPECIAL'!G111</f>
        <v>41.76</v>
      </c>
      <c r="H111" s="86">
        <v>37.285714285714278</v>
      </c>
      <c r="I111" s="86">
        <f t="shared" si="1"/>
        <v>4.4742857142857204</v>
      </c>
      <c r="J111" s="98" t="s">
        <v>151</v>
      </c>
      <c r="K111" s="93" t="s">
        <v>152</v>
      </c>
      <c r="L111" s="77"/>
    </row>
    <row r="112" spans="1:12" ht="42.75">
      <c r="A112" s="84">
        <v>105</v>
      </c>
      <c r="B112" s="85" t="s">
        <v>56</v>
      </c>
      <c r="C112" s="9" t="s">
        <v>123</v>
      </c>
      <c r="D112" s="9" t="s">
        <v>124</v>
      </c>
      <c r="E112" s="9" t="s">
        <v>127</v>
      </c>
      <c r="F112" s="9" t="s">
        <v>51</v>
      </c>
      <c r="G112" s="87">
        <f>'PROC. REG. COMUN Y ESPECIAL'!G112</f>
        <v>35.4</v>
      </c>
      <c r="H112" s="86">
        <v>31.607142857142854</v>
      </c>
      <c r="I112" s="86">
        <f t="shared" si="1"/>
        <v>3.7928571428571445</v>
      </c>
      <c r="J112" s="98" t="s">
        <v>151</v>
      </c>
      <c r="K112" s="93" t="s">
        <v>152</v>
      </c>
      <c r="L112" s="77"/>
    </row>
    <row r="113" spans="1:12" ht="42.75">
      <c r="A113" s="84">
        <v>106</v>
      </c>
      <c r="B113" s="85" t="s">
        <v>56</v>
      </c>
      <c r="C113" s="9" t="s">
        <v>123</v>
      </c>
      <c r="D113" s="9" t="s">
        <v>124</v>
      </c>
      <c r="E113" s="9" t="s">
        <v>127</v>
      </c>
      <c r="F113" s="9" t="s">
        <v>51</v>
      </c>
      <c r="G113" s="87">
        <v>5.03</v>
      </c>
      <c r="H113" s="86">
        <v>4.4910714285714279</v>
      </c>
      <c r="I113" s="86">
        <f t="shared" si="1"/>
        <v>0.53892857142857231</v>
      </c>
      <c r="J113" s="98" t="s">
        <v>151</v>
      </c>
      <c r="K113" s="93" t="s">
        <v>152</v>
      </c>
      <c r="L113" s="77"/>
    </row>
    <row r="114" spans="1:12" ht="42.75">
      <c r="A114" s="84">
        <v>107</v>
      </c>
      <c r="B114" s="85" t="s">
        <v>56</v>
      </c>
      <c r="C114" s="9" t="s">
        <v>123</v>
      </c>
      <c r="D114" s="9" t="s">
        <v>124</v>
      </c>
      <c r="E114" s="9" t="s">
        <v>127</v>
      </c>
      <c r="F114" s="9" t="s">
        <v>51</v>
      </c>
      <c r="G114" s="87">
        <f>'PROC. REG. COMUN Y ESPECIAL'!G114</f>
        <v>69.47999999999999</v>
      </c>
      <c r="H114" s="86">
        <v>62.03571428571427</v>
      </c>
      <c r="I114" s="86">
        <f t="shared" si="1"/>
        <v>7.4442857142857193</v>
      </c>
      <c r="J114" s="98" t="s">
        <v>151</v>
      </c>
      <c r="K114" s="93" t="s">
        <v>152</v>
      </c>
      <c r="L114" s="77"/>
    </row>
    <row r="115" spans="1:12" ht="42.75">
      <c r="A115" s="84">
        <v>108</v>
      </c>
      <c r="B115" s="85" t="s">
        <v>56</v>
      </c>
      <c r="C115" s="9" t="s">
        <v>123</v>
      </c>
      <c r="D115" s="9" t="s">
        <v>124</v>
      </c>
      <c r="E115" s="9" t="s">
        <v>127</v>
      </c>
      <c r="F115" s="9" t="s">
        <v>51</v>
      </c>
      <c r="G115" s="87">
        <v>5.39</v>
      </c>
      <c r="H115" s="86">
        <v>4.8124999999999991</v>
      </c>
      <c r="I115" s="86">
        <f t="shared" si="1"/>
        <v>0.57750000000000057</v>
      </c>
      <c r="J115" s="98" t="s">
        <v>151</v>
      </c>
      <c r="K115" s="93" t="s">
        <v>152</v>
      </c>
      <c r="L115" s="77"/>
    </row>
    <row r="116" spans="1:12" ht="42.75">
      <c r="A116" s="84">
        <v>109</v>
      </c>
      <c r="B116" s="85" t="s">
        <v>56</v>
      </c>
      <c r="C116" s="9" t="s">
        <v>123</v>
      </c>
      <c r="D116" s="9" t="s">
        <v>124</v>
      </c>
      <c r="E116" s="9" t="s">
        <v>127</v>
      </c>
      <c r="F116" s="9" t="s">
        <v>51</v>
      </c>
      <c r="G116" s="87">
        <f>'PROC. REG. COMUN Y ESPECIAL'!G116</f>
        <v>9</v>
      </c>
      <c r="H116" s="86">
        <v>8.0357142857142847</v>
      </c>
      <c r="I116" s="86">
        <f t="shared" si="1"/>
        <v>0.9642857142857153</v>
      </c>
      <c r="J116" s="98" t="s">
        <v>151</v>
      </c>
      <c r="K116" s="93" t="s">
        <v>152</v>
      </c>
      <c r="L116" s="89">
        <f>SUM(H37:H116)</f>
        <v>9709.3624840561188</v>
      </c>
    </row>
    <row r="117" spans="1:12" ht="15">
      <c r="B117" s="16"/>
      <c r="C117" s="17"/>
      <c r="D117" s="17"/>
      <c r="E117" s="31"/>
      <c r="F117" s="32"/>
      <c r="G117" s="33"/>
      <c r="H117" s="33"/>
      <c r="I117" s="34"/>
      <c r="J117" s="35"/>
      <c r="K117" s="35"/>
    </row>
    <row r="118" spans="1:12" ht="15">
      <c r="B118" s="16"/>
      <c r="C118" s="17"/>
      <c r="D118" s="17"/>
      <c r="E118" s="31"/>
      <c r="F118" s="32" t="s">
        <v>10</v>
      </c>
      <c r="G118" s="40">
        <f>SUM(G8:G116)</f>
        <v>293531.86776785727</v>
      </c>
      <c r="H118" s="40">
        <f>SUM(H8:H117)</f>
        <v>207554.73014987251</v>
      </c>
      <c r="I118" s="36">
        <f>SUM(I8:I9)</f>
        <v>50914.894285714254</v>
      </c>
      <c r="J118" s="35"/>
      <c r="K118" s="35"/>
    </row>
    <row r="119" spans="1:12" ht="15">
      <c r="B119" s="16"/>
      <c r="C119" s="17"/>
      <c r="D119" s="17"/>
      <c r="E119" s="31"/>
      <c r="F119" s="32"/>
      <c r="G119" s="33"/>
      <c r="H119" s="33"/>
      <c r="I119" s="34"/>
      <c r="J119" s="35"/>
      <c r="K119" s="35"/>
    </row>
    <row r="120" spans="1:12" ht="15">
      <c r="A120" s="4" t="s">
        <v>14</v>
      </c>
      <c r="B120" s="16"/>
      <c r="C120" s="16"/>
      <c r="D120" s="37"/>
      <c r="E120" s="31"/>
      <c r="F120" s="32"/>
      <c r="G120" s="33"/>
      <c r="H120" s="33"/>
      <c r="I120" s="34"/>
      <c r="J120" s="35"/>
      <c r="K120" s="35"/>
    </row>
    <row r="121" spans="1:12" ht="15">
      <c r="A121" s="4" t="s">
        <v>15</v>
      </c>
      <c r="B121" s="16"/>
      <c r="C121" s="16"/>
      <c r="D121" s="37"/>
      <c r="E121" s="31"/>
      <c r="F121" s="32"/>
      <c r="G121" s="33"/>
      <c r="H121" s="33"/>
      <c r="I121" s="34"/>
      <c r="J121" s="35"/>
      <c r="K121" s="35"/>
    </row>
    <row r="122" spans="1:12" ht="15">
      <c r="A122" s="18" t="s">
        <v>12</v>
      </c>
    </row>
    <row r="123" spans="1:12" ht="15">
      <c r="A123" s="18"/>
      <c r="L123" s="99">
        <f>L116+L36+L12+L11</f>
        <v>207554.73014987248</v>
      </c>
    </row>
    <row r="125" spans="1:12">
      <c r="A125" s="4" t="s">
        <v>13</v>
      </c>
    </row>
    <row r="126" spans="1:12">
      <c r="D126" s="4"/>
    </row>
    <row r="127" spans="1:12">
      <c r="D127" s="4"/>
    </row>
    <row r="128" spans="1:12" ht="15">
      <c r="B128" s="18"/>
      <c r="C128" s="18"/>
      <c r="D128" s="18"/>
      <c r="E128" s="18"/>
      <c r="F128" s="18"/>
      <c r="G128" s="18"/>
      <c r="H128" s="76"/>
      <c r="I128" s="18"/>
      <c r="J128" s="18"/>
      <c r="K128" s="18"/>
    </row>
    <row r="129" spans="2:9" ht="15">
      <c r="B129" s="18"/>
      <c r="C129" s="18"/>
      <c r="D129" s="18"/>
      <c r="E129" s="18"/>
      <c r="F129" s="18"/>
      <c r="G129" s="18"/>
      <c r="H129" s="76"/>
      <c r="I129" s="18"/>
    </row>
    <row r="130" spans="2:9" ht="15">
      <c r="D130" s="4"/>
      <c r="G130" s="38"/>
      <c r="H130" s="38"/>
      <c r="I130" s="20"/>
    </row>
    <row r="131" spans="2:9" ht="15">
      <c r="D131" s="4"/>
      <c r="G131" s="38"/>
      <c r="H131" s="38"/>
      <c r="I131" s="20"/>
    </row>
    <row r="132" spans="2:9" ht="15">
      <c r="D132" s="4"/>
      <c r="G132" s="38"/>
      <c r="H132" s="38"/>
      <c r="I132" s="20"/>
    </row>
  </sheetData>
  <mergeCells count="5">
    <mergeCell ref="A1:K1"/>
    <mergeCell ref="A2:K2"/>
    <mergeCell ref="A4:C4"/>
    <mergeCell ref="A5:C5"/>
    <mergeCell ref="A6:K6"/>
  </mergeCells>
  <pageMargins left="0.31496062992125984" right="0.31496062992125984" top="0.55118110236220474" bottom="0.55118110236220474" header="0.31496062992125984" footer="0.31496062992125984"/>
  <pageSetup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PROC. REG. COMUN Y ESPECIAL</vt:lpstr>
      <vt:lpstr>PROC. REG. COMUN Y ESPECIAL (2)</vt:lpstr>
      <vt:lpstr>PROC. REG. COMUN Y ESPECIAL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SUBS Miguel Mejia</dc:creator>
  <cp:lastModifiedBy>TecnoCenter2018</cp:lastModifiedBy>
  <cp:lastPrinted>2018-10-16T14:24:06Z</cp:lastPrinted>
  <dcterms:created xsi:type="dcterms:W3CDTF">2017-03-13T14:30:16Z</dcterms:created>
  <dcterms:modified xsi:type="dcterms:W3CDTF">2022-04-18T17:46:48Z</dcterms:modified>
</cp:coreProperties>
</file>